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use Shared\All Staff\Annual Reports\2020-2021 Annual Report\Process Documentation Samples by Department\Office Admin\"/>
    </mc:Choice>
  </mc:AlternateContent>
  <xr:revisionPtr revIDLastSave="0" documentId="13_ncr:1_{5DEA8499-44BF-4F2E-BC81-0C6D3EC70A2E}" xr6:coauthVersionLast="47" xr6:coauthVersionMax="47" xr10:uidLastSave="{00000000-0000-0000-0000-000000000000}"/>
  <bookViews>
    <workbookView xWindow="-28920" yWindow="-105" windowWidth="29040" windowHeight="15840" tabRatio="498" xr2:uid="{00000000-000D-0000-FFFF-FFFF00000000}"/>
  </bookViews>
  <sheets>
    <sheet name="FY2021" sheetId="8" r:id="rId1"/>
    <sheet name="Timesheet" sheetId="2" state="hidden" r:id="rId2"/>
  </sheets>
  <definedNames>
    <definedName name="_xlnm._FilterDatabase" localSheetId="0" hidden="1">'FY2021'!$A$21:$I$61</definedName>
    <definedName name="xf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0" i="8" l="1"/>
  <c r="B90" i="8"/>
  <c r="B86" i="8"/>
  <c r="D71" i="8"/>
  <c r="D70" i="8"/>
  <c r="D69" i="8"/>
  <c r="D68" i="8"/>
  <c r="G60" i="8"/>
  <c r="F60" i="8"/>
  <c r="E60" i="8"/>
  <c r="D60" i="8"/>
  <c r="H59" i="8"/>
  <c r="H58" i="8"/>
  <c r="H57" i="8"/>
  <c r="H51" i="8"/>
  <c r="G51" i="8"/>
  <c r="E51" i="8"/>
  <c r="D51" i="8"/>
  <c r="F51" i="8"/>
  <c r="H46" i="8"/>
  <c r="G46" i="8"/>
  <c r="F46" i="8"/>
  <c r="E46" i="8"/>
  <c r="D46" i="8"/>
  <c r="H44" i="8"/>
  <c r="G44" i="8"/>
  <c r="F44" i="8"/>
  <c r="D44" i="8"/>
  <c r="E44" i="8"/>
  <c r="H42" i="8"/>
  <c r="F42" i="8"/>
  <c r="E42" i="8"/>
  <c r="D42" i="8"/>
  <c r="G42" i="8"/>
  <c r="H33" i="8"/>
  <c r="G33" i="8"/>
  <c r="F33" i="8"/>
  <c r="E33" i="8"/>
  <c r="D33" i="8"/>
  <c r="F30" i="8"/>
  <c r="H30" i="8"/>
  <c r="G30" i="8"/>
  <c r="E30" i="8"/>
  <c r="D30" i="8"/>
  <c r="H25" i="8"/>
  <c r="G25" i="8"/>
  <c r="F25" i="8"/>
  <c r="E25" i="8"/>
  <c r="D25" i="8"/>
  <c r="D36" i="2"/>
  <c r="B72" i="8" l="1"/>
  <c r="H60" i="8"/>
  <c r="D61" i="8"/>
  <c r="D63" i="8" s="1"/>
  <c r="H61" i="8"/>
  <c r="D72" i="8"/>
  <c r="E61" i="8"/>
  <c r="E63" i="8" s="1"/>
  <c r="F61" i="8"/>
  <c r="F63" i="8" s="1"/>
  <c r="G61" i="8"/>
  <c r="G63" i="8" s="1"/>
  <c r="G62" i="8" s="1"/>
  <c r="D35" i="2"/>
  <c r="D34" i="2"/>
  <c r="D33" i="2"/>
  <c r="F62" i="8" l="1"/>
  <c r="E62" i="8"/>
  <c r="D62" i="8"/>
  <c r="D42" i="2"/>
  <c r="D24" i="2" l="1"/>
  <c r="D26" i="2"/>
  <c r="D23" i="2" l="1"/>
  <c r="D22" i="2" l="1"/>
  <c r="D21" i="2" l="1"/>
  <c r="D20" i="2" l="1"/>
  <c r="D19" i="2" l="1"/>
  <c r="D18" i="2" l="1"/>
  <c r="D7" i="2" l="1"/>
  <c r="D8" i="2"/>
  <c r="D9" i="2"/>
  <c r="D10" i="2"/>
  <c r="D6" i="2"/>
  <c r="D17" i="2"/>
  <c r="D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tc={CEDE60F8-E53C-4E6C-AC7B-DF6018E399CB}</author>
    <author>tc={0C79AFC1-E52F-4F51-AC76-24232411396F}</author>
    <author>tc={1AA192DE-8C72-43BF-A69F-4376CF556D2C}</author>
    <author>tc={18774629-981D-4334-BA74-3FA8F7B6C912}</author>
    <author>tc={90E352BA-A25E-44B7-9483-F139AB3D9E0D}</author>
  </authors>
  <commentList>
    <comment ref="A12" authorId="0" shapeId="0" xr:uid="{CEDE60F8-E53C-4E6C-AC7B-DF6018E399CB}">
      <text>
        <t>[Threaded comment]
Your version of Excel allows you to read this threaded comment; however, any edits to it will get removed if the file is opened in a newer version of Excel. Learn more: https://go.microsoft.com/fwlink/?linkid=870924
Comment:
    New piece of art created by a person selected and (typically) compensated by your organization</t>
      </text>
    </comment>
    <comment ref="A16" authorId="1" shapeId="0" xr:uid="{0C79AFC1-E52F-4F51-AC76-24232411396F}">
      <text>
        <t>[Threaded comment]
Your version of Excel allows you to read this threaded comment; however, any edits to it will get removed if the file is opened in a newer version of Excel. Learn more: https://go.microsoft.com/fwlink/?linkid=870924
Comment:
    Performances shown for the first time anywhere in the world, nationally or regionally.</t>
      </text>
    </comment>
    <comment ref="H52" authorId="2" shapeId="0" xr:uid="{1AA192DE-8C72-43BF-A69F-4376CF556D2C}">
      <text>
        <t>[Threaded comment]
Your version of Excel allows you to read this threaded comment; however, any edits to it will get removed if the file is opened in a newer version of Excel. Learn more: https://go.microsoft.com/fwlink/?linkid=870924
Comment:
    902 student member tickets + 25% of non-member tickets</t>
      </text>
    </comment>
    <comment ref="H57" authorId="3" shapeId="0" xr:uid="{18774629-981D-4334-BA74-3FA8F7B6C912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30% of total attendance</t>
      </text>
    </comment>
    <comment ref="H59" authorId="4" shapeId="0" xr:uid="{90E352BA-A25E-44B7-9483-F139AB3D9E0D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25% of total attendance</t>
      </text>
    </comment>
  </commentList>
</comments>
</file>

<file path=xl/sharedStrings.xml><?xml version="1.0" encoding="utf-8"?>
<sst xmlns="http://schemas.openxmlformats.org/spreadsheetml/2006/main" count="218" uniqueCount="141">
  <si>
    <t>Curriculum Meetings</t>
  </si>
  <si>
    <t xml:space="preserve">Time Sheet </t>
  </si>
  <si>
    <t>DataArts 2018</t>
  </si>
  <si>
    <t xml:space="preserve">Claire Jagla </t>
  </si>
  <si>
    <t>Date</t>
  </si>
  <si>
    <t>Start</t>
  </si>
  <si>
    <t>Stop</t>
  </si>
  <si>
    <t>Summer Concert Rehearsals</t>
  </si>
  <si>
    <t>DataArts 2019</t>
  </si>
  <si>
    <t>Emily Gray</t>
  </si>
  <si>
    <t>Muse Club student members</t>
  </si>
  <si>
    <t>Notes/Formula</t>
  </si>
  <si>
    <t>Summer Concert</t>
  </si>
  <si>
    <t>Name</t>
  </si>
  <si>
    <t>Secondary In-School Program</t>
  </si>
  <si>
    <t>Ticket Type</t>
  </si>
  <si>
    <t>Out-of-School Performances</t>
  </si>
  <si>
    <t>Ticket Category</t>
  </si>
  <si>
    <t>Tickets</t>
  </si>
  <si>
    <t>Greene Christmas Tree Lighting Rehearsal</t>
  </si>
  <si>
    <t>Greene Christmas Tree Lighting Performance</t>
  </si>
  <si>
    <t>Type</t>
  </si>
  <si>
    <t>DCDC</t>
  </si>
  <si>
    <t>Dayton Opera</t>
  </si>
  <si>
    <t>Secondary In-School Program (Other)</t>
  </si>
  <si>
    <t># Hours</t>
  </si>
  <si>
    <t>Program Type</t>
  </si>
  <si>
    <t>Total Hours</t>
  </si>
  <si>
    <t>Elem/PreK In-School Residencies</t>
  </si>
  <si>
    <t># Artists</t>
  </si>
  <si>
    <t>Beth Wright</t>
  </si>
  <si>
    <t>Honoree Reception</t>
  </si>
  <si>
    <t>Winter Dance</t>
  </si>
  <si>
    <t>Club Advisor Meetings</t>
  </si>
  <si>
    <t>Total Time</t>
  </si>
  <si>
    <t>Task</t>
  </si>
  <si>
    <t>Summer School Enrichment</t>
  </si>
  <si>
    <t>Winter Musical Rehearsals</t>
  </si>
  <si>
    <t>Updating 2019 data, coding cells for future review</t>
  </si>
  <si>
    <t>Preparing worksheet for Doug and Michael</t>
  </si>
  <si>
    <t>Setting up worksheet for 2019 data input, correcting formulas</t>
  </si>
  <si>
    <t>Classroom Observations</t>
  </si>
  <si>
    <t># Days (Sessions)</t>
  </si>
  <si>
    <t>Updating 2019 data</t>
  </si>
  <si>
    <t>Platform</t>
  </si>
  <si>
    <t>Unique Fans/Followers</t>
  </si>
  <si>
    <t>Facebook</t>
  </si>
  <si>
    <t>Twitter</t>
  </si>
  <si>
    <t>Youtube</t>
  </si>
  <si>
    <t>Instagram</t>
  </si>
  <si>
    <t>Tumblr</t>
  </si>
  <si>
    <t>Pinterest</t>
  </si>
  <si>
    <t>Google+</t>
  </si>
  <si>
    <t>Vimeo</t>
  </si>
  <si>
    <t>Flickr</t>
  </si>
  <si>
    <t>Other</t>
  </si>
  <si>
    <t>Website Page Views</t>
  </si>
  <si>
    <t>Website Sessions/Visits</t>
  </si>
  <si>
    <t>Website Unique Visitors</t>
  </si>
  <si>
    <t>Inputting data to website</t>
  </si>
  <si>
    <t>Cincinnati Shakespeare Company</t>
  </si>
  <si>
    <t>World</t>
  </si>
  <si>
    <t>National</t>
  </si>
  <si>
    <t>Regional</t>
  </si>
  <si>
    <t>Preschool In-School Visits</t>
  </si>
  <si>
    <t>Data correction</t>
  </si>
  <si>
    <t>A Muse Summer Party</t>
  </si>
  <si>
    <t>Making Art, Engaging Community Performance</t>
  </si>
  <si>
    <t>Secondary In-School Program (other)</t>
  </si>
  <si>
    <t>Amedee Royer</t>
  </si>
  <si>
    <t>Omope Carter-Daboiku</t>
  </si>
  <si>
    <t>DataArts 2020</t>
  </si>
  <si>
    <t>webinar</t>
  </si>
  <si>
    <t>updating 2020 data, coding cells for future review</t>
  </si>
  <si>
    <t>Digital</t>
  </si>
  <si>
    <t>Programs</t>
  </si>
  <si>
    <t>Program Name</t>
  </si>
  <si>
    <t>Distinct Offerings</t>
  </si>
  <si>
    <t>In-person</t>
  </si>
  <si>
    <t>Classes/Workshops Outside of Schools</t>
  </si>
  <si>
    <t>Additional Programs</t>
  </si>
  <si>
    <t>Classes/Assemblies/Other Programs in Schools</t>
  </si>
  <si>
    <t>Productions (self-produced)</t>
  </si>
  <si>
    <t>Productions (presented)</t>
  </si>
  <si>
    <t>n/a</t>
  </si>
  <si>
    <t>Members - Individual</t>
  </si>
  <si>
    <t>Attendance (Paid)</t>
  </si>
  <si>
    <t>Attendance (Free)</t>
  </si>
  <si>
    <t>Winter Musical Performances</t>
  </si>
  <si>
    <t>Field Trips/School Visits</t>
  </si>
  <si>
    <t>Films Screened</t>
  </si>
  <si>
    <t>Met HD Live In Schools Workshops</t>
  </si>
  <si>
    <t>Attendance/Participation</t>
  </si>
  <si>
    <t>Attendees under 18</t>
  </si>
  <si>
    <t>Elem/PreK In-School Residency Culminations</t>
  </si>
  <si>
    <t>Members and Subscribers</t>
  </si>
  <si>
    <t>Low</t>
  </si>
  <si>
    <t>High</t>
  </si>
  <si>
    <t>Ticket/Admission Prices</t>
  </si>
  <si>
    <t>Individual Membership Price</t>
  </si>
  <si>
    <t>Ticket/Admission Prices for Individual Members</t>
  </si>
  <si>
    <t>Winter Musical non-student</t>
  </si>
  <si>
    <t>Muse member tickets to OOS incl Winter Musical</t>
  </si>
  <si>
    <t>Artist/Org</t>
  </si>
  <si>
    <t>Program Title</t>
  </si>
  <si>
    <t>Sub Section</t>
  </si>
  <si>
    <t>Attendance/Participation: Hours of Instruction</t>
  </si>
  <si>
    <t>Attendance/Participation: Social Media and Web</t>
  </si>
  <si>
    <t>Programs: Works Commissioned</t>
  </si>
  <si>
    <t>Programs: Premieres</t>
  </si>
  <si>
    <t>Program Category</t>
  </si>
  <si>
    <t>Group</t>
  </si>
  <si>
    <t>Count</t>
  </si>
  <si>
    <t>Renewal Rate</t>
  </si>
  <si>
    <t>Muse Club student membership</t>
  </si>
  <si>
    <t>After School Enrichment</t>
  </si>
  <si>
    <t># Times Offered/Live-Streamed</t>
  </si>
  <si>
    <t>Festivals/Conferences</t>
  </si>
  <si>
    <t>Elem/PreK In-School Residencies &amp; Visits</t>
  </si>
  <si>
    <t>Data Arts Cultural Data Profile FY 2021</t>
  </si>
  <si>
    <t xml:space="preserve">FY21 ATTS </t>
  </si>
  <si>
    <t>FY21 Summer Institute</t>
  </si>
  <si>
    <t>Lion King Dance Workshop</t>
  </si>
  <si>
    <t>DCDC Symbolic Expressions Dance Workshop</t>
  </si>
  <si>
    <t>TOTAL DIGITAL</t>
  </si>
  <si>
    <t>TOTAL IN PERSON</t>
  </si>
  <si>
    <t>La Boheme Watch Party for Educators</t>
  </si>
  <si>
    <t>Inside the Muse Studio</t>
  </si>
  <si>
    <t>??</t>
  </si>
  <si>
    <t>Samantha Dew</t>
  </si>
  <si>
    <t>Mythbusting Shakespeare</t>
  </si>
  <si>
    <t>A Cinderella Trilogy</t>
  </si>
  <si>
    <t>The Lyricist; Symbolic Expressions; Nana Akua</t>
  </si>
  <si>
    <t>DCDC Symbolic Expressions</t>
  </si>
  <si>
    <t>DCDC Nana Akua</t>
  </si>
  <si>
    <t>Preschool Videos</t>
  </si>
  <si>
    <t>Artists, 2021</t>
  </si>
  <si>
    <t>PK-K dance videos</t>
  </si>
  <si>
    <t>Met HD Virtual</t>
  </si>
  <si>
    <t>Muse Virtual Performances</t>
  </si>
  <si>
    <t>Met HD Virtual Workshop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</si>
</sst>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5" formatCode="[$-409]h:mm\ AM/PM;@"/>
    <numFmt numFmtId="166" formatCode="[h]:mm:ss;@"/>
    <numFmt numFmtId="167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7"/>
      </bottom>
      <diagonal/>
    </border>
    <border>
      <left/>
      <right/>
      <top/>
      <bottom style="medium">
        <color theme="7" tint="0.399945066682943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theme="4" tint="0.3999755851924192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4" fontId="3" fillId="0" borderId="0" applyFon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1" fillId="0" borderId="4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0" borderId="5"/>
    <xf numFmtId="0" fontId="9" fillId="0" borderId="6"/>
    <xf numFmtId="0" fontId="3" fillId="15" borderId="0" applyNumberFormat="0" applyBorder="0" applyAlignment="0" applyProtection="0"/>
  </cellStyleXfs>
  <cellXfs count="99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0" applyFont="1"/>
    <xf numFmtId="3" fontId="0" fillId="0" borderId="0" xfId="0" applyNumberFormat="1"/>
    <xf numFmtId="0" fontId="0" fillId="0" borderId="0" xfId="0" applyFill="1"/>
    <xf numFmtId="3" fontId="0" fillId="0" borderId="0" xfId="0" applyNumberFormat="1" applyFill="1"/>
    <xf numFmtId="0" fontId="0" fillId="0" borderId="0" xfId="0" applyFont="1" applyFill="1"/>
    <xf numFmtId="18" fontId="0" fillId="0" borderId="0" xfId="0" applyNumberFormat="1"/>
    <xf numFmtId="3" fontId="7" fillId="3" borderId="0" xfId="5" applyNumberFormat="1"/>
    <xf numFmtId="0" fontId="3" fillId="5" borderId="0" xfId="7"/>
    <xf numFmtId="3" fontId="3" fillId="5" borderId="0" xfId="7" applyNumberFormat="1"/>
    <xf numFmtId="0" fontId="3" fillId="5" borderId="0" xfId="7" applyAlignment="1">
      <alignment vertical="center" wrapText="1"/>
    </xf>
    <xf numFmtId="165" fontId="0" fillId="0" borderId="0" xfId="0" applyNumberFormat="1"/>
    <xf numFmtId="166" fontId="0" fillId="0" borderId="0" xfId="0" applyNumberFormat="1"/>
    <xf numFmtId="166" fontId="0" fillId="0" borderId="7" xfId="0" applyNumberFormat="1" applyBorder="1"/>
    <xf numFmtId="0" fontId="0" fillId="8" borderId="0" xfId="0" applyFill="1"/>
    <xf numFmtId="0" fontId="0" fillId="9" borderId="0" xfId="0" applyFill="1"/>
    <xf numFmtId="0" fontId="5" fillId="9" borderId="2" xfId="2" applyFill="1"/>
    <xf numFmtId="3" fontId="5" fillId="9" borderId="2" xfId="2" applyNumberFormat="1" applyFill="1"/>
    <xf numFmtId="0" fontId="5" fillId="10" borderId="2" xfId="2" applyFill="1"/>
    <xf numFmtId="3" fontId="5" fillId="10" borderId="2" xfId="2" applyNumberFormat="1" applyFill="1"/>
    <xf numFmtId="0" fontId="0" fillId="10" borderId="0" xfId="0" applyFill="1"/>
    <xf numFmtId="3" fontId="0" fillId="10" borderId="0" xfId="0" applyNumberFormat="1" applyFill="1"/>
    <xf numFmtId="0" fontId="6" fillId="10" borderId="3" xfId="3" applyFill="1"/>
    <xf numFmtId="3" fontId="6" fillId="10" borderId="3" xfId="3" applyNumberFormat="1" applyFill="1"/>
    <xf numFmtId="0" fontId="6" fillId="9" borderId="3" xfId="3" applyFill="1"/>
    <xf numFmtId="3" fontId="6" fillId="9" borderId="3" xfId="3" applyNumberFormat="1" applyFill="1"/>
    <xf numFmtId="0" fontId="6" fillId="7" borderId="3" xfId="3" applyFill="1"/>
    <xf numFmtId="0" fontId="0" fillId="7" borderId="0" xfId="0" applyFill="1"/>
    <xf numFmtId="0" fontId="5" fillId="7" borderId="2" xfId="2" applyFill="1"/>
    <xf numFmtId="3" fontId="5" fillId="7" borderId="2" xfId="2" applyNumberFormat="1" applyFill="1"/>
    <xf numFmtId="3" fontId="6" fillId="7" borderId="3" xfId="3" applyNumberFormat="1" applyFill="1"/>
    <xf numFmtId="3" fontId="0" fillId="7" borderId="0" xfId="0" applyNumberFormat="1" applyFill="1"/>
    <xf numFmtId="3" fontId="0" fillId="7" borderId="0" xfId="0" applyNumberFormat="1" applyFill="1" applyBorder="1"/>
    <xf numFmtId="0" fontId="5" fillId="11" borderId="2" xfId="2" applyFill="1"/>
    <xf numFmtId="3" fontId="5" fillId="11" borderId="2" xfId="2" applyNumberFormat="1" applyFill="1"/>
    <xf numFmtId="0" fontId="6" fillId="11" borderId="3" xfId="3" applyFill="1"/>
    <xf numFmtId="3" fontId="6" fillId="11" borderId="3" xfId="3" applyNumberFormat="1" applyFill="1"/>
    <xf numFmtId="0" fontId="0" fillId="11" borderId="0" xfId="0" applyFill="1"/>
    <xf numFmtId="3" fontId="0" fillId="11" borderId="0" xfId="0" applyNumberFormat="1" applyFill="1"/>
    <xf numFmtId="166" fontId="0" fillId="0" borderId="0" xfId="0" applyNumberFormat="1" applyBorder="1"/>
    <xf numFmtId="44" fontId="0" fillId="9" borderId="0" xfId="1" applyFont="1" applyFill="1" applyAlignment="1">
      <alignment horizontal="right"/>
    </xf>
    <xf numFmtId="0" fontId="6" fillId="0" borderId="3" xfId="3" applyFill="1"/>
    <xf numFmtId="3" fontId="1" fillId="0" borderId="0" xfId="4" applyNumberFormat="1" applyFill="1" applyBorder="1"/>
    <xf numFmtId="3" fontId="6" fillId="12" borderId="3" xfId="3" applyNumberFormat="1" applyFill="1"/>
    <xf numFmtId="0" fontId="6" fillId="12" borderId="3" xfId="3" applyFill="1"/>
    <xf numFmtId="3" fontId="0" fillId="12" borderId="0" xfId="0" applyNumberFormat="1" applyFill="1"/>
    <xf numFmtId="3" fontId="4" fillId="12" borderId="0" xfId="0" applyNumberFormat="1" applyFont="1" applyFill="1"/>
    <xf numFmtId="3" fontId="0" fillId="12" borderId="0" xfId="0" applyNumberFormat="1" applyFill="1" applyBorder="1"/>
    <xf numFmtId="3" fontId="0" fillId="12" borderId="1" xfId="0" applyNumberFormat="1" applyFill="1" applyBorder="1"/>
    <xf numFmtId="0" fontId="0" fillId="7" borderId="0" xfId="0" applyFill="1" applyBorder="1"/>
    <xf numFmtId="0" fontId="3" fillId="13" borderId="0" xfId="6" applyFill="1"/>
    <xf numFmtId="0" fontId="0" fillId="10" borderId="0" xfId="0" applyFont="1" applyFill="1"/>
    <xf numFmtId="12" fontId="0" fillId="10" borderId="0" xfId="1" applyNumberFormat="1" applyFont="1" applyFill="1" applyAlignment="1">
      <alignment horizontal="right"/>
    </xf>
    <xf numFmtId="0" fontId="5" fillId="0" borderId="2" xfId="2" applyFill="1"/>
    <xf numFmtId="3" fontId="5" fillId="0" borderId="2" xfId="2" applyNumberFormat="1" applyFill="1"/>
    <xf numFmtId="3" fontId="6" fillId="0" borderId="3" xfId="3" applyNumberFormat="1" applyFill="1"/>
    <xf numFmtId="0" fontId="3" fillId="0" borderId="0" xfId="7" applyFill="1"/>
    <xf numFmtId="3" fontId="7" fillId="0" borderId="0" xfId="5" applyNumberFormat="1" applyFill="1" applyBorder="1"/>
    <xf numFmtId="167" fontId="0" fillId="9" borderId="0" xfId="1" applyNumberFormat="1" applyFont="1" applyFill="1"/>
    <xf numFmtId="3" fontId="7" fillId="11" borderId="0" xfId="5" applyNumberFormat="1" applyFill="1"/>
    <xf numFmtId="0" fontId="11" fillId="0" borderId="0" xfId="0" applyFont="1" applyFill="1"/>
    <xf numFmtId="167" fontId="0" fillId="0" borderId="0" xfId="1" applyNumberFormat="1" applyFont="1" applyFill="1"/>
    <xf numFmtId="44" fontId="0" fillId="0" borderId="0" xfId="1" applyFont="1" applyFill="1" applyAlignment="1">
      <alignment horizontal="right"/>
    </xf>
    <xf numFmtId="12" fontId="0" fillId="0" borderId="0" xfId="1" applyNumberFormat="1" applyFont="1" applyFill="1" applyAlignment="1">
      <alignment horizontal="right"/>
    </xf>
    <xf numFmtId="0" fontId="6" fillId="0" borderId="3" xfId="3" applyFill="1" applyAlignment="1">
      <alignment vertical="center" wrapText="1"/>
    </xf>
    <xf numFmtId="0" fontId="10" fillId="0" borderId="0" xfId="0" applyFont="1" applyFill="1" applyAlignment="1">
      <alignment vertical="center"/>
    </xf>
    <xf numFmtId="1" fontId="0" fillId="0" borderId="0" xfId="0" applyNumberFormat="1" applyFill="1"/>
    <xf numFmtId="44" fontId="0" fillId="11" borderId="0" xfId="1" applyFont="1" applyFill="1"/>
    <xf numFmtId="3" fontId="7" fillId="0" borderId="0" xfId="5" applyNumberFormat="1" applyFill="1"/>
    <xf numFmtId="0" fontId="12" fillId="6" borderId="2" xfId="8" applyFont="1" applyBorder="1" applyAlignment="1">
      <alignment vertical="center"/>
    </xf>
    <xf numFmtId="3" fontId="12" fillId="6" borderId="2" xfId="8" applyNumberFormat="1" applyFont="1" applyBorder="1" applyAlignment="1">
      <alignment vertical="center"/>
    </xf>
    <xf numFmtId="0" fontId="12" fillId="6" borderId="0" xfId="8" applyFont="1" applyAlignment="1">
      <alignment vertical="center"/>
    </xf>
    <xf numFmtId="3" fontId="10" fillId="7" borderId="0" xfId="0" applyNumberFormat="1" applyFont="1" applyFill="1"/>
    <xf numFmtId="0" fontId="10" fillId="12" borderId="0" xfId="0" applyFont="1" applyFill="1"/>
    <xf numFmtId="0" fontId="10" fillId="12" borderId="0" xfId="0" applyFont="1" applyFill="1" applyBorder="1"/>
    <xf numFmtId="3" fontId="7" fillId="14" borderId="10" xfId="5" applyNumberFormat="1" applyFill="1" applyBorder="1"/>
    <xf numFmtId="3" fontId="10" fillId="13" borderId="9" xfId="0" applyNumberFormat="1" applyFont="1" applyFill="1" applyBorder="1"/>
    <xf numFmtId="3" fontId="0" fillId="13" borderId="9" xfId="0" applyNumberFormat="1" applyFill="1" applyBorder="1"/>
    <xf numFmtId="3" fontId="0" fillId="13" borderId="11" xfId="0" applyNumberFormat="1" applyFill="1" applyBorder="1"/>
    <xf numFmtId="0" fontId="0" fillId="12" borderId="0" xfId="0" applyFill="1"/>
    <xf numFmtId="3" fontId="0" fillId="12" borderId="13" xfId="0" applyNumberFormat="1" applyFill="1" applyBorder="1"/>
    <xf numFmtId="3" fontId="0" fillId="12" borderId="14" xfId="0" applyNumberFormat="1" applyFill="1" applyBorder="1"/>
    <xf numFmtId="3" fontId="10" fillId="13" borderId="8" xfId="0" applyNumberFormat="1" applyFont="1" applyFill="1" applyBorder="1"/>
    <xf numFmtId="3" fontId="0" fillId="13" borderId="8" xfId="0" applyNumberFormat="1" applyFill="1" applyBorder="1"/>
    <xf numFmtId="3" fontId="0" fillId="12" borderId="15" xfId="0" applyNumberFormat="1" applyFill="1" applyBorder="1"/>
    <xf numFmtId="3" fontId="7" fillId="14" borderId="12" xfId="5" applyNumberFormat="1" applyFill="1" applyBorder="1"/>
    <xf numFmtId="0" fontId="3" fillId="13" borderId="0" xfId="6" applyFill="1" applyAlignment="1">
      <alignment horizontal="right"/>
    </xf>
    <xf numFmtId="3" fontId="11" fillId="15" borderId="8" xfId="11" applyNumberFormat="1" applyFont="1" applyBorder="1"/>
    <xf numFmtId="3" fontId="11" fillId="2" borderId="8" xfId="11" applyNumberFormat="1" applyFont="1" applyFill="1" applyBorder="1"/>
    <xf numFmtId="3" fontId="11" fillId="0" borderId="0" xfId="11" applyNumberFormat="1" applyFont="1" applyFill="1" applyBorder="1"/>
    <xf numFmtId="3" fontId="7" fillId="13" borderId="8" xfId="5" applyNumberFormat="1" applyFill="1" applyBorder="1"/>
    <xf numFmtId="3" fontId="7" fillId="12" borderId="13" xfId="0" applyNumberFormat="1" applyFont="1" applyFill="1" applyBorder="1"/>
    <xf numFmtId="3" fontId="7" fillId="12" borderId="14" xfId="0" applyNumberFormat="1" applyFont="1" applyFill="1" applyBorder="1"/>
    <xf numFmtId="3" fontId="10" fillId="13" borderId="16" xfId="0" applyNumberFormat="1" applyFont="1" applyFill="1" applyBorder="1"/>
    <xf numFmtId="3" fontId="7" fillId="12" borderId="15" xfId="0" applyNumberFormat="1" applyFont="1" applyFill="1" applyBorder="1"/>
    <xf numFmtId="0" fontId="0" fillId="2" borderId="0" xfId="0" applyFill="1"/>
    <xf numFmtId="3" fontId="5" fillId="12" borderId="2" xfId="2" applyNumberFormat="1" applyFill="1" applyAlignment="1">
      <alignment horizontal="center"/>
    </xf>
  </cellXfs>
  <cellStyles count="12">
    <cellStyle name="20% - Accent4" xfId="11" builtinId="42"/>
    <cellStyle name="40% - Accent1" xfId="6" builtinId="31"/>
    <cellStyle name="60% - Accent1" xfId="7" builtinId="32"/>
    <cellStyle name="Accent1" xfId="5" builtinId="29"/>
    <cellStyle name="Accent4" xfId="8" builtinId="41"/>
    <cellStyle name="Currency" xfId="1" builtinId="4"/>
    <cellStyle name="Heading 1" xfId="2" builtinId="16"/>
    <cellStyle name="Heading 3" xfId="3" builtinId="18"/>
    <cellStyle name="Normal" xfId="0" builtinId="0"/>
    <cellStyle name="Style 1" xfId="9" xr:uid="{51AAF0F9-8ED8-478D-B02D-ECE72F7C6F39}"/>
    <cellStyle name="Style 2" xfId="10" xr:uid="{77287D6C-1D5C-43BD-9FED-9F33EDAE7A62}"/>
    <cellStyle name="Total" xfId="4" builtinId="25"/>
  </cellStyles>
  <dxfs count="4">
    <dxf>
      <font>
        <color rgb="FFFF0000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1166812</xdr:colOff>
      <xdr:row>0</xdr:row>
      <xdr:rowOff>71437</xdr:rowOff>
    </xdr:from>
    <xdr:to>
      <xdr:col>1</xdr:col>
      <xdr:colOff>1738312</xdr:colOff>
      <xdr:row>0</xdr:row>
      <xdr:rowOff>528637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69105E-6337-412A-A709-669345CE5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7162" y="71437"/>
          <a:ext cx="571500" cy="457200"/>
        </a:xfrm>
        <a:prstGeom prst="rect">
          <a:avLst/>
        </a:prstGeom>
      </xdr:spPr>
    </xdr:pic>
    <xdr:clientData/>
  </xdr:twoCellAnchor>
  <xdr:twoCellAnchor editAs="oneCell">
    <xdr:from>
      <xdr:col>5</xdr:col>
      <xdr:colOff>392906</xdr:colOff>
      <xdr:row>0</xdr:row>
      <xdr:rowOff>83344</xdr:rowOff>
    </xdr:from>
    <xdr:to>
      <xdr:col>5</xdr:col>
      <xdr:colOff>964406</xdr:colOff>
      <xdr:row>0</xdr:row>
      <xdr:rowOff>540544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6812EE-F4C6-4632-B954-511F9CB73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5506" y="83344"/>
          <a:ext cx="571500" cy="4572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Emily Gray" id="{0C3E38B3-D368-41D7-B89E-2161AB2C7268}" userId="c7d3f41b41f4ea87" providerId="Windows Live"/>
  <person displayName="Emily Gray" id="{1E963F3B-985B-40FF-820D-F274DA4E842F}" userId="S::emily@musemachine.com::b425f600-ef2a-4c5f-b152-b172ff2c115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2" dT="2021-01-05T23:22:59.36" personId="{1E963F3B-985B-40FF-820D-F274DA4E842F}" id="{CEDE60F8-E53C-4E6C-AC7B-DF6018E399CB}">
    <text>New piece of art created by a person selected and (typically) compensated by your organization</text>
  </threadedComment>
  <threadedComment ref="A16" dT="2020-03-13T17:30:52.11" personId="{0C3E38B3-D368-41D7-B89E-2161AB2C7268}" id="{0C79AFC1-E52F-4F51-AC76-24232411396F}">
    <text>Performances shown for the first time anywhere in the world, nationally or regionally.</text>
  </threadedComment>
  <threadedComment ref="H52" dT="2021-01-05T22:05:39.63" personId="{1E963F3B-985B-40FF-820D-F274DA4E842F}" id="{1AA192DE-8C72-43BF-A69F-4376CF556D2C}">
    <text>902 student member tickets + 25% of non-member tickets</text>
  </threadedComment>
  <threadedComment ref="H57" dT="2021-01-05T22:27:52.63" personId="{1E963F3B-985B-40FF-820D-F274DA4E842F}" id="{18774629-981D-4334-BA74-3FA8F7B6C912}">
    <text>assume 30% of total attendance</text>
  </threadedComment>
  <threadedComment ref="H59" dT="2021-01-05T22:30:08.57" personId="{1E963F3B-985B-40FF-820D-F274DA4E842F}" id="{90E352BA-A25E-44B7-9483-F139AB3D9E0D}">
    <text>assume 25% of total attendance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EA2B6-811B-42F8-B711-EE52AA214CB4}">
  <dimension ref="A1:I101"/>
  <sheetViews>
    <sheetView tabSelected="1" zoomScale="80" zoomScaleNormal="8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42" customWidth="1"/>
    <col min="2" max="2" width="50.140625" customWidth="1"/>
    <col min="3" max="3" width="67.140625" customWidth="1"/>
    <col min="4" max="4" width="18.5703125" customWidth="1"/>
    <col min="5" max="5" width="19.85546875" style="4" customWidth="1"/>
    <col min="6" max="6" width="20" style="4" customWidth="1"/>
    <col min="7" max="7" width="20.140625" bestFit="1" customWidth="1"/>
    <col min="8" max="8" width="21.5703125" bestFit="1" customWidth="1"/>
    <col min="9" max="9" width="83.7109375" style="5" bestFit="1" customWidth="1"/>
  </cols>
  <sheetData>
    <row r="1" spans="1:9" s="73" customFormat="1" ht="48" customHeight="1" thickBot="1" x14ac:dyDescent="0.3">
      <c r="A1" s="71" t="s">
        <v>105</v>
      </c>
      <c r="B1" s="71"/>
      <c r="C1" s="71" t="s">
        <v>119</v>
      </c>
      <c r="D1" s="71"/>
      <c r="E1" s="72"/>
      <c r="F1" s="72"/>
      <c r="G1" s="71"/>
      <c r="H1" s="71"/>
      <c r="I1" s="71" t="s">
        <v>11</v>
      </c>
    </row>
    <row r="2" spans="1:9" ht="21" thickTop="1" thickBot="1" x14ac:dyDescent="0.35">
      <c r="A2" s="18" t="s">
        <v>18</v>
      </c>
      <c r="B2" s="18"/>
      <c r="C2" s="18"/>
      <c r="D2" s="19"/>
      <c r="E2" s="19"/>
      <c r="F2" s="18"/>
      <c r="G2" s="18"/>
      <c r="H2" s="18"/>
      <c r="I2"/>
    </row>
    <row r="3" spans="1:9" ht="16.5" thickTop="1" thickBot="1" x14ac:dyDescent="0.3">
      <c r="A3" s="26" t="s">
        <v>17</v>
      </c>
      <c r="B3" s="26" t="s">
        <v>15</v>
      </c>
      <c r="C3" s="26"/>
      <c r="D3" s="27" t="s">
        <v>96</v>
      </c>
      <c r="E3" s="27" t="s">
        <v>97</v>
      </c>
      <c r="F3" s="26"/>
      <c r="G3" s="26"/>
      <c r="H3" s="26"/>
    </row>
    <row r="4" spans="1:9" x14ac:dyDescent="0.25">
      <c r="A4" s="17" t="s">
        <v>98</v>
      </c>
      <c r="B4" s="17" t="s">
        <v>101</v>
      </c>
      <c r="C4" s="17"/>
      <c r="D4" s="60">
        <v>0</v>
      </c>
      <c r="E4" s="60">
        <v>0</v>
      </c>
      <c r="F4" s="42"/>
      <c r="G4" s="42"/>
      <c r="H4" s="42"/>
    </row>
    <row r="5" spans="1:9" x14ac:dyDescent="0.25">
      <c r="A5" s="17" t="s">
        <v>99</v>
      </c>
      <c r="B5" s="17" t="s">
        <v>114</v>
      </c>
      <c r="C5" s="17"/>
      <c r="D5" s="60">
        <v>0</v>
      </c>
      <c r="E5" s="60">
        <v>0</v>
      </c>
      <c r="F5" s="42"/>
      <c r="G5" s="42"/>
      <c r="H5" s="42"/>
    </row>
    <row r="6" spans="1:9" x14ac:dyDescent="0.25">
      <c r="A6" s="17" t="s">
        <v>100</v>
      </c>
      <c r="B6" s="17" t="s">
        <v>102</v>
      </c>
      <c r="C6" s="17"/>
      <c r="D6" s="60">
        <v>0</v>
      </c>
      <c r="E6" s="60">
        <v>0</v>
      </c>
      <c r="F6" s="42"/>
      <c r="G6" s="42"/>
      <c r="H6" s="42"/>
    </row>
    <row r="7" spans="1:9" s="5" customFormat="1" x14ac:dyDescent="0.25">
      <c r="A7" s="62"/>
      <c r="B7" s="62"/>
      <c r="D7" s="63"/>
      <c r="E7" s="63"/>
      <c r="F7" s="64"/>
      <c r="G7" s="64"/>
      <c r="H7" s="64"/>
    </row>
    <row r="8" spans="1:9" ht="20.25" thickBot="1" x14ac:dyDescent="0.35">
      <c r="A8" s="20" t="s">
        <v>95</v>
      </c>
      <c r="B8" s="20"/>
      <c r="C8" s="20"/>
      <c r="D8" s="21"/>
      <c r="E8" s="21"/>
      <c r="F8" s="20"/>
      <c r="G8" s="20"/>
      <c r="H8" s="20"/>
      <c r="I8"/>
    </row>
    <row r="9" spans="1:9" ht="16.5" thickTop="1" thickBot="1" x14ac:dyDescent="0.3">
      <c r="A9" s="24" t="s">
        <v>21</v>
      </c>
      <c r="B9" s="24" t="s">
        <v>111</v>
      </c>
      <c r="C9" s="24"/>
      <c r="D9" s="25" t="s">
        <v>112</v>
      </c>
      <c r="E9" s="25" t="s">
        <v>113</v>
      </c>
      <c r="F9" s="24"/>
      <c r="G9" s="24"/>
      <c r="H9" s="24"/>
      <c r="I9"/>
    </row>
    <row r="10" spans="1:9" x14ac:dyDescent="0.25">
      <c r="A10" s="53" t="s">
        <v>85</v>
      </c>
      <c r="B10" s="22" t="s">
        <v>10</v>
      </c>
      <c r="C10" s="22"/>
      <c r="D10" s="23"/>
      <c r="E10" s="54" t="s">
        <v>84</v>
      </c>
      <c r="F10" s="54"/>
      <c r="G10" s="54"/>
      <c r="H10" s="54"/>
    </row>
    <row r="11" spans="1:9" s="5" customFormat="1" x14ac:dyDescent="0.25">
      <c r="A11" s="7"/>
      <c r="D11" s="6"/>
      <c r="E11" s="6"/>
      <c r="F11" s="65"/>
      <c r="G11" s="65"/>
      <c r="H11" s="65"/>
    </row>
    <row r="12" spans="1:9" s="5" customFormat="1" ht="20.25" thickBot="1" x14ac:dyDescent="0.35">
      <c r="A12" s="55" t="s">
        <v>108</v>
      </c>
      <c r="B12" s="55"/>
      <c r="C12" s="55"/>
      <c r="D12" s="56"/>
      <c r="E12" s="56"/>
      <c r="F12" s="55"/>
      <c r="G12" s="55"/>
      <c r="H12" s="55"/>
      <c r="I12"/>
    </row>
    <row r="13" spans="1:9" s="5" customFormat="1" ht="16.5" thickTop="1" thickBot="1" x14ac:dyDescent="0.3">
      <c r="A13" s="43" t="s">
        <v>13</v>
      </c>
      <c r="B13" s="43"/>
      <c r="C13" s="43"/>
      <c r="D13" s="57"/>
      <c r="E13" s="57"/>
      <c r="F13" s="43"/>
      <c r="G13" s="43"/>
      <c r="H13" s="43"/>
      <c r="I13"/>
    </row>
    <row r="14" spans="1:9" s="5" customFormat="1" x14ac:dyDescent="0.25">
      <c r="D14" s="6"/>
      <c r="E14" s="6"/>
    </row>
    <row r="15" spans="1:9" x14ac:dyDescent="0.25">
      <c r="A15" s="5"/>
      <c r="B15" s="5"/>
      <c r="C15" s="5"/>
      <c r="D15" s="6"/>
      <c r="E15" s="6"/>
      <c r="F15" s="5"/>
      <c r="G15" s="5"/>
      <c r="H15" s="5"/>
    </row>
    <row r="16" spans="1:9" ht="20.25" thickBot="1" x14ac:dyDescent="0.35">
      <c r="A16" s="55" t="s">
        <v>109</v>
      </c>
      <c r="B16" s="55"/>
      <c r="C16" s="55"/>
      <c r="D16" s="56"/>
      <c r="E16" s="56"/>
      <c r="F16" s="55"/>
      <c r="G16" s="55"/>
      <c r="H16" s="55"/>
      <c r="I16"/>
    </row>
    <row r="17" spans="1:9" ht="16.5" thickTop="1" thickBot="1" x14ac:dyDescent="0.3">
      <c r="A17" s="43" t="s">
        <v>61</v>
      </c>
      <c r="B17" s="43" t="s">
        <v>62</v>
      </c>
      <c r="C17" s="43"/>
      <c r="D17" s="57" t="s">
        <v>63</v>
      </c>
      <c r="E17" s="57"/>
      <c r="F17" s="43"/>
      <c r="G17" s="43"/>
      <c r="H17" s="43"/>
      <c r="I17"/>
    </row>
    <row r="18" spans="1:9" x14ac:dyDescent="0.25">
      <c r="A18" s="97" t="s">
        <v>128</v>
      </c>
      <c r="B18" s="5" t="s">
        <v>84</v>
      </c>
      <c r="C18" s="5"/>
      <c r="D18" s="6" t="s">
        <v>84</v>
      </c>
      <c r="E18" s="6"/>
      <c r="F18" s="5"/>
      <c r="G18" s="5"/>
      <c r="H18" s="5"/>
    </row>
    <row r="19" spans="1:9" x14ac:dyDescent="0.25">
      <c r="E19"/>
      <c r="F19"/>
    </row>
    <row r="20" spans="1:9" ht="20.25" thickBot="1" x14ac:dyDescent="0.35">
      <c r="A20" s="30" t="s">
        <v>75</v>
      </c>
      <c r="B20" s="30"/>
      <c r="C20" s="30"/>
      <c r="D20" s="31"/>
      <c r="E20" s="30"/>
      <c r="F20" s="98" t="s">
        <v>92</v>
      </c>
      <c r="G20" s="98"/>
      <c r="H20" s="98"/>
      <c r="I20"/>
    </row>
    <row r="21" spans="1:9" ht="16.5" thickTop="1" thickBot="1" x14ac:dyDescent="0.3">
      <c r="A21" s="28" t="s">
        <v>26</v>
      </c>
      <c r="B21" s="28" t="s">
        <v>110</v>
      </c>
      <c r="C21" s="28" t="s">
        <v>76</v>
      </c>
      <c r="D21" s="32" t="s">
        <v>77</v>
      </c>
      <c r="E21" s="28" t="s">
        <v>116</v>
      </c>
      <c r="F21" s="45" t="s">
        <v>86</v>
      </c>
      <c r="G21" s="46" t="s">
        <v>87</v>
      </c>
      <c r="H21" s="46" t="s">
        <v>93</v>
      </c>
      <c r="I21"/>
    </row>
    <row r="22" spans="1:9" x14ac:dyDescent="0.25">
      <c r="A22" s="29" t="s">
        <v>78</v>
      </c>
      <c r="B22" s="29" t="s">
        <v>80</v>
      </c>
      <c r="C22" s="29" t="s">
        <v>31</v>
      </c>
      <c r="D22" s="33">
        <v>0</v>
      </c>
      <c r="E22" s="33">
        <v>0</v>
      </c>
      <c r="F22" s="47"/>
      <c r="G22" s="82">
        <v>0</v>
      </c>
      <c r="H22" s="93">
        <v>0</v>
      </c>
    </row>
    <row r="23" spans="1:9" x14ac:dyDescent="0.25">
      <c r="A23" s="29" t="s">
        <v>78</v>
      </c>
      <c r="B23" s="29" t="s">
        <v>80</v>
      </c>
      <c r="C23" s="33" t="s">
        <v>66</v>
      </c>
      <c r="D23" s="33">
        <v>0</v>
      </c>
      <c r="E23" s="33">
        <v>0</v>
      </c>
      <c r="F23" s="47"/>
      <c r="G23" s="83">
        <v>0</v>
      </c>
      <c r="H23" s="94">
        <v>0</v>
      </c>
    </row>
    <row r="24" spans="1:9" x14ac:dyDescent="0.25">
      <c r="A24" s="29" t="s">
        <v>78</v>
      </c>
      <c r="B24" s="29" t="s">
        <v>80</v>
      </c>
      <c r="C24" s="51" t="s">
        <v>32</v>
      </c>
      <c r="D24" s="33">
        <v>0</v>
      </c>
      <c r="E24" s="34">
        <v>0</v>
      </c>
      <c r="F24" s="47"/>
      <c r="G24" s="83">
        <v>0</v>
      </c>
      <c r="H24" s="94">
        <v>0</v>
      </c>
    </row>
    <row r="25" spans="1:9" x14ac:dyDescent="0.25">
      <c r="A25" s="75"/>
      <c r="B25" s="75"/>
      <c r="C25" s="76"/>
      <c r="D25" s="78">
        <f>SUM(D22:D24)</f>
        <v>0</v>
      </c>
      <c r="E25" s="78">
        <f t="shared" ref="E25" si="0">SUM(E22:E24)</f>
        <v>0</v>
      </c>
      <c r="F25" s="78">
        <f>SUM(F22:F24)</f>
        <v>0</v>
      </c>
      <c r="G25" s="84">
        <f t="shared" ref="G25:H25" si="1">SUM(G22:G24)</f>
        <v>0</v>
      </c>
      <c r="H25" s="95">
        <f t="shared" si="1"/>
        <v>0</v>
      </c>
    </row>
    <row r="26" spans="1:9" x14ac:dyDescent="0.25">
      <c r="A26" s="29" t="s">
        <v>74</v>
      </c>
      <c r="B26" s="29" t="s">
        <v>81</v>
      </c>
      <c r="C26" s="16" t="s">
        <v>123</v>
      </c>
      <c r="D26" s="34">
        <v>1</v>
      </c>
      <c r="E26" s="33">
        <v>5</v>
      </c>
      <c r="F26" s="49"/>
      <c r="G26" s="83"/>
      <c r="H26" s="94"/>
    </row>
    <row r="27" spans="1:9" x14ac:dyDescent="0.25">
      <c r="A27" s="29" t="s">
        <v>74</v>
      </c>
      <c r="B27" s="29" t="s">
        <v>81</v>
      </c>
      <c r="C27" s="29" t="s">
        <v>118</v>
      </c>
      <c r="D27" s="34">
        <v>1</v>
      </c>
      <c r="E27" s="33"/>
      <c r="F27" s="49"/>
      <c r="G27" s="83"/>
      <c r="H27" s="94">
        <v>0</v>
      </c>
    </row>
    <row r="28" spans="1:9" x14ac:dyDescent="0.25">
      <c r="A28" s="29" t="s">
        <v>78</v>
      </c>
      <c r="B28" s="29" t="s">
        <v>81</v>
      </c>
      <c r="C28" s="29" t="s">
        <v>41</v>
      </c>
      <c r="D28" s="33">
        <v>0</v>
      </c>
      <c r="E28" s="33">
        <v>0</v>
      </c>
      <c r="F28" s="47"/>
      <c r="G28" s="83">
        <v>0</v>
      </c>
      <c r="H28" s="94">
        <v>0</v>
      </c>
    </row>
    <row r="29" spans="1:9" x14ac:dyDescent="0.25">
      <c r="A29" s="29" t="s">
        <v>78</v>
      </c>
      <c r="B29" s="29" t="s">
        <v>81</v>
      </c>
      <c r="C29" s="29" t="s">
        <v>14</v>
      </c>
      <c r="D29" s="33">
        <v>0</v>
      </c>
      <c r="E29" s="33">
        <v>0</v>
      </c>
      <c r="F29" s="47"/>
      <c r="G29" s="83">
        <v>0</v>
      </c>
      <c r="H29" s="94">
        <v>0</v>
      </c>
    </row>
    <row r="30" spans="1:9" x14ac:dyDescent="0.25">
      <c r="A30" s="81"/>
      <c r="B30" s="81"/>
      <c r="C30" s="81"/>
      <c r="D30" s="79">
        <f>SUM(D26:D29)</f>
        <v>2</v>
      </c>
      <c r="E30" s="79">
        <f>SUM(E26:E29)</f>
        <v>5</v>
      </c>
      <c r="F30" s="79">
        <f>SUM(F26:F29)</f>
        <v>0</v>
      </c>
      <c r="G30" s="85">
        <f>SUM(G26:G29)</f>
        <v>0</v>
      </c>
      <c r="H30" s="95">
        <f>SUM(H26:H29)</f>
        <v>0</v>
      </c>
    </row>
    <row r="31" spans="1:9" x14ac:dyDescent="0.25">
      <c r="A31" s="29" t="s">
        <v>74</v>
      </c>
      <c r="B31" s="29" t="s">
        <v>117</v>
      </c>
      <c r="C31" s="29" t="s">
        <v>120</v>
      </c>
      <c r="D31" s="33">
        <v>0</v>
      </c>
      <c r="E31" s="33">
        <v>0</v>
      </c>
      <c r="F31" s="47"/>
      <c r="G31" s="83">
        <v>0</v>
      </c>
      <c r="H31" s="94">
        <v>0</v>
      </c>
    </row>
    <row r="32" spans="1:9" x14ac:dyDescent="0.25">
      <c r="A32" s="29" t="s">
        <v>74</v>
      </c>
      <c r="B32" s="29" t="s">
        <v>117</v>
      </c>
      <c r="C32" s="29" t="s">
        <v>121</v>
      </c>
      <c r="D32" s="33">
        <v>1</v>
      </c>
      <c r="E32" s="33">
        <v>4</v>
      </c>
      <c r="F32" s="47"/>
      <c r="G32" s="83"/>
      <c r="H32" s="94"/>
    </row>
    <row r="33" spans="1:8" x14ac:dyDescent="0.25">
      <c r="A33" s="81"/>
      <c r="B33" s="81"/>
      <c r="C33" s="81"/>
      <c r="D33" s="79">
        <f>SUM(D31:D32)</f>
        <v>1</v>
      </c>
      <c r="E33" s="79">
        <f>SUM(E31:E32)</f>
        <v>4</v>
      </c>
      <c r="F33" s="79">
        <f>SUM(F31:F32)</f>
        <v>0</v>
      </c>
      <c r="G33" s="79">
        <f>SUM(G31:G32)</f>
        <v>0</v>
      </c>
      <c r="H33" s="95">
        <f>SUM(H31:H31)</f>
        <v>0</v>
      </c>
    </row>
    <row r="34" spans="1:8" x14ac:dyDescent="0.25">
      <c r="A34" s="29" t="s">
        <v>74</v>
      </c>
      <c r="B34" s="29" t="s">
        <v>79</v>
      </c>
      <c r="C34" s="16" t="s">
        <v>122</v>
      </c>
      <c r="D34" s="33">
        <v>1</v>
      </c>
      <c r="E34" s="33">
        <v>2</v>
      </c>
      <c r="F34" s="47"/>
      <c r="G34" s="83"/>
      <c r="H34" s="94"/>
    </row>
    <row r="35" spans="1:8" x14ac:dyDescent="0.25">
      <c r="A35" s="29" t="s">
        <v>74</v>
      </c>
      <c r="B35" s="29" t="s">
        <v>79</v>
      </c>
      <c r="C35" s="29" t="s">
        <v>33</v>
      </c>
      <c r="D35" s="34">
        <v>7</v>
      </c>
      <c r="E35" s="33">
        <v>7</v>
      </c>
      <c r="F35" s="49"/>
      <c r="G35" s="83"/>
      <c r="H35" s="94"/>
    </row>
    <row r="36" spans="1:8" x14ac:dyDescent="0.25">
      <c r="A36" s="29" t="s">
        <v>78</v>
      </c>
      <c r="B36" s="29" t="s">
        <v>79</v>
      </c>
      <c r="C36" s="29" t="s">
        <v>0</v>
      </c>
      <c r="D36" s="74">
        <v>0</v>
      </c>
      <c r="E36" s="33">
        <v>0</v>
      </c>
      <c r="F36" s="48"/>
      <c r="G36" s="83">
        <v>0</v>
      </c>
      <c r="H36" s="94">
        <v>0</v>
      </c>
    </row>
    <row r="37" spans="1:8" x14ac:dyDescent="0.25">
      <c r="A37" s="29" t="s">
        <v>78</v>
      </c>
      <c r="B37" s="29" t="s">
        <v>79</v>
      </c>
      <c r="C37" s="29" t="s">
        <v>115</v>
      </c>
      <c r="D37" s="34">
        <v>0</v>
      </c>
      <c r="E37" s="33">
        <v>0</v>
      </c>
      <c r="F37" s="49"/>
      <c r="G37" s="83">
        <v>0</v>
      </c>
      <c r="H37" s="94">
        <v>0</v>
      </c>
    </row>
    <row r="38" spans="1:8" x14ac:dyDescent="0.25">
      <c r="A38" s="29" t="s">
        <v>78</v>
      </c>
      <c r="B38" s="29" t="s">
        <v>79</v>
      </c>
      <c r="C38" s="29" t="s">
        <v>36</v>
      </c>
      <c r="D38" s="34">
        <v>0</v>
      </c>
      <c r="E38" s="33">
        <v>0</v>
      </c>
      <c r="F38" s="49"/>
      <c r="G38" s="83">
        <v>0</v>
      </c>
      <c r="H38" s="94">
        <v>0</v>
      </c>
    </row>
    <row r="39" spans="1:8" x14ac:dyDescent="0.25">
      <c r="A39" s="29" t="s">
        <v>78</v>
      </c>
      <c r="B39" s="29" t="s">
        <v>79</v>
      </c>
      <c r="C39" s="29" t="s">
        <v>7</v>
      </c>
      <c r="D39" s="34">
        <v>0</v>
      </c>
      <c r="E39" s="33">
        <v>0</v>
      </c>
      <c r="F39" s="49"/>
      <c r="G39" s="83">
        <v>0</v>
      </c>
      <c r="H39" s="94">
        <v>0</v>
      </c>
    </row>
    <row r="40" spans="1:8" x14ac:dyDescent="0.25">
      <c r="A40" s="29" t="s">
        <v>78</v>
      </c>
      <c r="B40" s="29" t="s">
        <v>79</v>
      </c>
      <c r="C40" s="29" t="s">
        <v>37</v>
      </c>
      <c r="D40" s="34">
        <v>0</v>
      </c>
      <c r="E40" s="33">
        <v>0</v>
      </c>
      <c r="F40" s="49"/>
      <c r="G40" s="83">
        <v>0</v>
      </c>
      <c r="H40" s="94">
        <v>0</v>
      </c>
    </row>
    <row r="41" spans="1:8" x14ac:dyDescent="0.25">
      <c r="A41" s="29" t="s">
        <v>78</v>
      </c>
      <c r="B41" s="29" t="s">
        <v>79</v>
      </c>
      <c r="C41" s="29" t="s">
        <v>19</v>
      </c>
      <c r="D41" s="34">
        <v>0</v>
      </c>
      <c r="E41" s="33">
        <v>0</v>
      </c>
      <c r="F41" s="49"/>
      <c r="G41" s="83">
        <v>0</v>
      </c>
      <c r="H41" s="94">
        <v>0</v>
      </c>
    </row>
    <row r="42" spans="1:8" x14ac:dyDescent="0.25">
      <c r="A42" s="81"/>
      <c r="B42" s="81"/>
      <c r="C42" s="81"/>
      <c r="D42" s="79">
        <f>SUM(D34:D41)</f>
        <v>8</v>
      </c>
      <c r="E42" s="79">
        <f>SUM(E34:E41)</f>
        <v>9</v>
      </c>
      <c r="F42" s="79">
        <f>SUM(F34:F41)</f>
        <v>0</v>
      </c>
      <c r="G42" s="85">
        <f>SUM(G34:G41)</f>
        <v>0</v>
      </c>
      <c r="H42" s="95">
        <f>SUM(H34:H41)</f>
        <v>0</v>
      </c>
    </row>
    <row r="43" spans="1:8" x14ac:dyDescent="0.25">
      <c r="A43" s="29" t="s">
        <v>78</v>
      </c>
      <c r="B43" s="29" t="s">
        <v>89</v>
      </c>
      <c r="C43" s="29" t="s">
        <v>91</v>
      </c>
      <c r="D43" s="34">
        <v>0</v>
      </c>
      <c r="E43" s="33">
        <v>0</v>
      </c>
      <c r="F43" s="49"/>
      <c r="G43" s="83">
        <v>0</v>
      </c>
      <c r="H43" s="94">
        <v>0</v>
      </c>
    </row>
    <row r="44" spans="1:8" x14ac:dyDescent="0.25">
      <c r="A44" s="81"/>
      <c r="B44" s="81"/>
      <c r="C44" s="81"/>
      <c r="D44" s="79">
        <f>SUM(D43)</f>
        <v>0</v>
      </c>
      <c r="E44" s="79">
        <f t="shared" ref="E44" si="2">SUM(E43)</f>
        <v>0</v>
      </c>
      <c r="F44" s="79">
        <f>SUM(F43)</f>
        <v>0</v>
      </c>
      <c r="G44" s="85">
        <f t="shared" ref="G44:H44" si="3">SUM(G43)</f>
        <v>0</v>
      </c>
      <c r="H44" s="95">
        <f t="shared" si="3"/>
        <v>0</v>
      </c>
    </row>
    <row r="45" spans="1:8" x14ac:dyDescent="0.25">
      <c r="A45" s="29" t="s">
        <v>74</v>
      </c>
      <c r="B45" s="29" t="s">
        <v>90</v>
      </c>
      <c r="C45" s="16" t="s">
        <v>126</v>
      </c>
      <c r="D45" s="33">
        <v>0</v>
      </c>
      <c r="E45" s="33">
        <v>0</v>
      </c>
      <c r="F45" s="47"/>
      <c r="G45" s="83"/>
      <c r="H45" s="94"/>
    </row>
    <row r="46" spans="1:8" x14ac:dyDescent="0.25">
      <c r="A46" s="81"/>
      <c r="B46" s="81"/>
      <c r="C46" s="81"/>
      <c r="D46" s="79">
        <f>SUM(D45)</f>
        <v>0</v>
      </c>
      <c r="E46" s="79">
        <f t="shared" ref="E46" si="4">SUM(E45)</f>
        <v>0</v>
      </c>
      <c r="F46" s="79">
        <f>SUM(F45)</f>
        <v>0</v>
      </c>
      <c r="G46" s="85">
        <f t="shared" ref="G46:H46" si="5">SUM(G45)</f>
        <v>0</v>
      </c>
      <c r="H46" s="95">
        <f t="shared" si="5"/>
        <v>0</v>
      </c>
    </row>
    <row r="47" spans="1:8" x14ac:dyDescent="0.25">
      <c r="A47" s="29" t="s">
        <v>78</v>
      </c>
      <c r="B47" s="29" t="s">
        <v>83</v>
      </c>
      <c r="C47" s="29" t="s">
        <v>16</v>
      </c>
      <c r="D47" s="34">
        <v>0</v>
      </c>
      <c r="E47" s="33">
        <v>0</v>
      </c>
      <c r="F47" s="49">
        <v>0</v>
      </c>
      <c r="G47" s="83">
        <v>0</v>
      </c>
      <c r="H47" s="94">
        <v>0</v>
      </c>
    </row>
    <row r="48" spans="1:8" x14ac:dyDescent="0.25">
      <c r="A48" s="29" t="s">
        <v>74</v>
      </c>
      <c r="B48" s="29" t="s">
        <v>83</v>
      </c>
      <c r="C48" s="16" t="s">
        <v>139</v>
      </c>
      <c r="D48" s="34">
        <v>4</v>
      </c>
      <c r="E48" s="33"/>
      <c r="F48" s="49"/>
      <c r="G48" s="83"/>
      <c r="H48" s="94"/>
    </row>
    <row r="49" spans="1:8" x14ac:dyDescent="0.25">
      <c r="A49" s="29" t="s">
        <v>74</v>
      </c>
      <c r="B49" s="29" t="s">
        <v>83</v>
      </c>
      <c r="C49" s="16" t="s">
        <v>133</v>
      </c>
      <c r="D49" s="34">
        <v>1</v>
      </c>
      <c r="E49" s="33">
        <v>5</v>
      </c>
      <c r="F49" s="49"/>
      <c r="G49" s="83"/>
      <c r="H49" s="94"/>
    </row>
    <row r="50" spans="1:8" x14ac:dyDescent="0.25">
      <c r="A50" s="29" t="s">
        <v>74</v>
      </c>
      <c r="B50" s="29" t="s">
        <v>83</v>
      </c>
      <c r="C50" s="16" t="s">
        <v>134</v>
      </c>
      <c r="D50" s="34">
        <v>1</v>
      </c>
      <c r="E50" s="33">
        <v>10</v>
      </c>
      <c r="F50" s="49"/>
      <c r="G50" s="83"/>
      <c r="H50" s="94"/>
    </row>
    <row r="51" spans="1:8" x14ac:dyDescent="0.25">
      <c r="A51" s="81"/>
      <c r="B51" s="81"/>
      <c r="C51" s="81"/>
      <c r="D51" s="79">
        <f>SUM(D47)</f>
        <v>0</v>
      </c>
      <c r="E51" s="79">
        <f>SUM(E47)</f>
        <v>0</v>
      </c>
      <c r="F51" s="79">
        <f>SUM(F47)</f>
        <v>0</v>
      </c>
      <c r="G51" s="85">
        <f>SUM(G47)</f>
        <v>0</v>
      </c>
      <c r="H51" s="95">
        <f>SUM(H47)</f>
        <v>0</v>
      </c>
    </row>
    <row r="52" spans="1:8" x14ac:dyDescent="0.25">
      <c r="A52" s="29" t="s">
        <v>78</v>
      </c>
      <c r="B52" s="29" t="s">
        <v>82</v>
      </c>
      <c r="C52" s="29" t="s">
        <v>88</v>
      </c>
      <c r="D52" s="33">
        <v>0</v>
      </c>
      <c r="E52" s="33">
        <v>0</v>
      </c>
      <c r="F52" s="47">
        <v>0</v>
      </c>
      <c r="G52" s="83">
        <v>0</v>
      </c>
      <c r="H52" s="94">
        <v>0</v>
      </c>
    </row>
    <row r="53" spans="1:8" x14ac:dyDescent="0.25">
      <c r="A53" s="29" t="s">
        <v>74</v>
      </c>
      <c r="B53" s="29" t="s">
        <v>82</v>
      </c>
      <c r="C53" s="16" t="s">
        <v>140</v>
      </c>
      <c r="D53" s="33">
        <v>1</v>
      </c>
      <c r="E53" s="33"/>
      <c r="F53" s="47"/>
      <c r="G53" s="83"/>
      <c r="H53" s="94"/>
    </row>
    <row r="54" spans="1:8" x14ac:dyDescent="0.25">
      <c r="A54" s="29" t="s">
        <v>74</v>
      </c>
      <c r="B54" s="29" t="s">
        <v>82</v>
      </c>
      <c r="C54" s="16" t="s">
        <v>127</v>
      </c>
      <c r="D54" s="33"/>
      <c r="E54" s="33"/>
      <c r="F54" s="47"/>
      <c r="G54" s="83"/>
      <c r="H54" s="94"/>
    </row>
    <row r="55" spans="1:8" x14ac:dyDescent="0.25">
      <c r="A55" s="29" t="s">
        <v>74</v>
      </c>
      <c r="B55" s="29" t="s">
        <v>82</v>
      </c>
      <c r="C55" s="16" t="s">
        <v>135</v>
      </c>
      <c r="D55" s="33"/>
      <c r="E55" s="33"/>
      <c r="F55" s="47"/>
      <c r="G55" s="83"/>
      <c r="H55" s="94"/>
    </row>
    <row r="56" spans="1:8" x14ac:dyDescent="0.25">
      <c r="A56" s="29" t="s">
        <v>78</v>
      </c>
      <c r="B56" s="29" t="s">
        <v>82</v>
      </c>
      <c r="C56" s="29" t="s">
        <v>12</v>
      </c>
      <c r="D56" s="33">
        <v>0</v>
      </c>
      <c r="E56" s="33">
        <v>0</v>
      </c>
      <c r="F56" s="47"/>
      <c r="G56" s="83">
        <v>0</v>
      </c>
      <c r="H56" s="94">
        <v>0</v>
      </c>
    </row>
    <row r="57" spans="1:8" x14ac:dyDescent="0.25">
      <c r="A57" s="29" t="s">
        <v>78</v>
      </c>
      <c r="B57" s="29" t="s">
        <v>82</v>
      </c>
      <c r="C57" s="29" t="s">
        <v>20</v>
      </c>
      <c r="D57" s="33">
        <v>0</v>
      </c>
      <c r="E57" s="33">
        <v>0</v>
      </c>
      <c r="F57" s="47"/>
      <c r="G57" s="83">
        <v>0</v>
      </c>
      <c r="H57" s="94">
        <f>G57*0.3</f>
        <v>0</v>
      </c>
    </row>
    <row r="58" spans="1:8" x14ac:dyDescent="0.25">
      <c r="A58" s="29" t="s">
        <v>78</v>
      </c>
      <c r="B58" s="29" t="s">
        <v>82</v>
      </c>
      <c r="C58" s="29" t="s">
        <v>67</v>
      </c>
      <c r="D58" s="33">
        <v>0</v>
      </c>
      <c r="E58" s="33">
        <v>0</v>
      </c>
      <c r="F58" s="47"/>
      <c r="G58" s="83">
        <v>0</v>
      </c>
      <c r="H58" s="94">
        <f>G58*0.1</f>
        <v>0</v>
      </c>
    </row>
    <row r="59" spans="1:8" x14ac:dyDescent="0.25">
      <c r="A59" s="29" t="s">
        <v>78</v>
      </c>
      <c r="B59" s="29" t="s">
        <v>82</v>
      </c>
      <c r="C59" s="29" t="s">
        <v>94</v>
      </c>
      <c r="D59" s="34">
        <v>0</v>
      </c>
      <c r="E59" s="34">
        <v>0</v>
      </c>
      <c r="F59" s="50"/>
      <c r="G59" s="86">
        <v>0</v>
      </c>
      <c r="H59" s="96">
        <f>G59*0.25</f>
        <v>0</v>
      </c>
    </row>
    <row r="60" spans="1:8" x14ac:dyDescent="0.25">
      <c r="A60" s="81"/>
      <c r="B60" s="81"/>
      <c r="C60" s="81"/>
      <c r="D60" s="80">
        <f>SUM(D52:D59)</f>
        <v>1</v>
      </c>
      <c r="E60" s="80">
        <f t="shared" ref="E60" si="6">SUM(E52:E59)</f>
        <v>0</v>
      </c>
      <c r="F60" s="80">
        <f>SUM(F52:F59)</f>
        <v>0</v>
      </c>
      <c r="G60" s="85">
        <f t="shared" ref="G60:H60" si="7">SUM(G52:G59)</f>
        <v>0</v>
      </c>
      <c r="H60" s="84">
        <f t="shared" si="7"/>
        <v>0</v>
      </c>
    </row>
    <row r="61" spans="1:8" x14ac:dyDescent="0.25">
      <c r="A61" s="52"/>
      <c r="B61" s="52"/>
      <c r="C61" s="52"/>
      <c r="D61" s="77">
        <f>SUM(D22:D24,D26:D29,D31:D31,D34:D41,D43,D45,D47,D52:D59)</f>
        <v>11</v>
      </c>
      <c r="E61" s="77">
        <f>SUM(E22:E24,E26:E29,E31:E31,E34:E41,E43,E45,E47,E52:E59)</f>
        <v>14</v>
      </c>
      <c r="F61" s="77">
        <f>SUM(F22:F24,F26:F29,F31:F31,F32:F41,F43,F45,F47,F52:F59)</f>
        <v>0</v>
      </c>
      <c r="G61" s="87">
        <f>SUM(G22:G24,G26:G29,G31:G32,G34:G41,G43,G45,G47,G52:G59)</f>
        <v>0</v>
      </c>
      <c r="H61" s="92">
        <f>SUM(H22:H24,H26:H29,H31:H31,H34:H41,H43,H45,H47,H52:H59)</f>
        <v>0</v>
      </c>
    </row>
    <row r="62" spans="1:8" x14ac:dyDescent="0.25">
      <c r="A62" s="52"/>
      <c r="B62" s="52"/>
      <c r="C62" s="88" t="s">
        <v>124</v>
      </c>
      <c r="D62" s="89" t="e">
        <f t="shared" ref="D62:E62" si="8">D61-D63</f>
        <v>#REF!</v>
      </c>
      <c r="E62" s="89" t="e">
        <f t="shared" si="8"/>
        <v>#REF!</v>
      </c>
      <c r="F62" s="89" t="e">
        <f>F61-F63</f>
        <v>#REF!</v>
      </c>
      <c r="G62" s="89" t="e">
        <f>G61-G63</f>
        <v>#REF!</v>
      </c>
      <c r="H62" s="91"/>
    </row>
    <row r="63" spans="1:8" x14ac:dyDescent="0.25">
      <c r="A63" s="52"/>
      <c r="B63" s="52"/>
      <c r="C63" s="88" t="s">
        <v>125</v>
      </c>
      <c r="D63" s="90" t="e">
        <f>D61-D32-D31-D26-#REF!-D45</f>
        <v>#REF!</v>
      </c>
      <c r="E63" s="90" t="e">
        <f>E61-E32-E31-E26-#REF!-E45</f>
        <v>#REF!</v>
      </c>
      <c r="F63" s="90" t="e">
        <f>F61-F32-F31-F26-#REF!-F45</f>
        <v>#REF!</v>
      </c>
      <c r="G63" s="90" t="e">
        <f>G61-G32-G31-G26-#REF!-G45</f>
        <v>#REF!</v>
      </c>
      <c r="H63" s="91"/>
    </row>
    <row r="64" spans="1:8" s="5" customFormat="1" x14ac:dyDescent="0.25">
      <c r="A64" s="44"/>
      <c r="B64" s="44"/>
      <c r="C64" s="44"/>
      <c r="D64" s="44"/>
      <c r="E64" s="44"/>
      <c r="F64" s="44"/>
    </row>
    <row r="65" spans="1:9" x14ac:dyDescent="0.25">
      <c r="E65"/>
      <c r="F65"/>
      <c r="I65"/>
    </row>
    <row r="66" spans="1:9" ht="20.25" thickBot="1" x14ac:dyDescent="0.35">
      <c r="A66" s="35" t="s">
        <v>106</v>
      </c>
      <c r="B66" s="35"/>
      <c r="C66" s="35"/>
      <c r="D66" s="36"/>
      <c r="E66" s="36"/>
      <c r="F66" s="35"/>
      <c r="G66" s="35"/>
      <c r="H66" s="35"/>
      <c r="I66"/>
    </row>
    <row r="67" spans="1:9" ht="16.5" thickTop="1" thickBot="1" x14ac:dyDescent="0.3">
      <c r="A67" s="37" t="s">
        <v>26</v>
      </c>
      <c r="B67" s="37" t="s">
        <v>42</v>
      </c>
      <c r="C67" s="38" t="s">
        <v>25</v>
      </c>
      <c r="D67" s="37" t="s">
        <v>27</v>
      </c>
      <c r="E67" s="37"/>
      <c r="F67" s="37"/>
      <c r="G67" s="37"/>
      <c r="H67" s="37"/>
      <c r="I67"/>
    </row>
    <row r="68" spans="1:9" x14ac:dyDescent="0.25">
      <c r="A68" s="39" t="s">
        <v>28</v>
      </c>
      <c r="B68" s="40">
        <v>0</v>
      </c>
      <c r="C68" s="40">
        <v>4</v>
      </c>
      <c r="D68" s="40">
        <f t="shared" ref="D68:D71" si="9">B68*C68</f>
        <v>0</v>
      </c>
      <c r="E68" s="39"/>
      <c r="F68" s="39"/>
      <c r="G68" s="39"/>
      <c r="H68" s="39"/>
      <c r="I68"/>
    </row>
    <row r="69" spans="1:9" x14ac:dyDescent="0.25">
      <c r="A69" s="39" t="s">
        <v>64</v>
      </c>
      <c r="B69" s="40">
        <v>0</v>
      </c>
      <c r="C69" s="40">
        <v>2</v>
      </c>
      <c r="D69" s="40">
        <f t="shared" si="9"/>
        <v>0</v>
      </c>
      <c r="E69" s="39"/>
      <c r="F69" s="39"/>
      <c r="G69" s="39"/>
      <c r="H69" s="39"/>
    </row>
    <row r="70" spans="1:9" x14ac:dyDescent="0.25">
      <c r="A70" s="39" t="s">
        <v>14</v>
      </c>
      <c r="B70" s="40">
        <v>0</v>
      </c>
      <c r="C70" s="40">
        <v>1</v>
      </c>
      <c r="D70" s="40">
        <f t="shared" si="9"/>
        <v>0</v>
      </c>
      <c r="E70" s="39"/>
      <c r="F70" s="39"/>
      <c r="G70" s="39"/>
      <c r="H70" s="39"/>
    </row>
    <row r="71" spans="1:9" x14ac:dyDescent="0.25">
      <c r="A71" s="39" t="s">
        <v>24</v>
      </c>
      <c r="B71" s="40">
        <v>0</v>
      </c>
      <c r="C71" s="40">
        <v>1.5</v>
      </c>
      <c r="D71" s="40">
        <f t="shared" si="9"/>
        <v>0</v>
      </c>
      <c r="E71" s="39"/>
      <c r="F71" s="39"/>
      <c r="G71" s="39"/>
      <c r="H71" s="39"/>
    </row>
    <row r="72" spans="1:9" x14ac:dyDescent="0.25">
      <c r="A72" s="10"/>
      <c r="B72" s="9">
        <f>SUM(B68:B71)</f>
        <v>0</v>
      </c>
      <c r="C72" s="11"/>
      <c r="D72" s="9">
        <f>SUM(D68:D71)</f>
        <v>0</v>
      </c>
      <c r="E72" s="61"/>
      <c r="F72" s="61"/>
      <c r="G72" s="61"/>
      <c r="H72" s="61"/>
    </row>
    <row r="73" spans="1:9" x14ac:dyDescent="0.25">
      <c r="A73" s="39"/>
      <c r="B73" s="39"/>
      <c r="C73" s="39"/>
      <c r="D73" s="40"/>
      <c r="E73" s="40"/>
      <c r="F73" s="39"/>
      <c r="G73" s="39"/>
      <c r="H73" s="39"/>
      <c r="I73"/>
    </row>
    <row r="74" spans="1:9" ht="20.25" thickBot="1" x14ac:dyDescent="0.35">
      <c r="A74" s="35" t="s">
        <v>107</v>
      </c>
      <c r="B74" s="35"/>
      <c r="C74" s="35"/>
      <c r="D74" s="35"/>
      <c r="E74" s="36"/>
      <c r="F74" s="36"/>
      <c r="G74" s="35"/>
      <c r="H74" s="35"/>
      <c r="I74"/>
    </row>
    <row r="75" spans="1:9" ht="16.5" thickTop="1" thickBot="1" x14ac:dyDescent="0.3">
      <c r="A75" s="37" t="s">
        <v>44</v>
      </c>
      <c r="B75" s="37" t="s">
        <v>45</v>
      </c>
      <c r="C75" s="37"/>
      <c r="D75" s="37"/>
      <c r="E75" s="38"/>
      <c r="F75" s="38"/>
      <c r="G75" s="37"/>
      <c r="H75" s="37"/>
      <c r="I75"/>
    </row>
    <row r="76" spans="1:9" x14ac:dyDescent="0.25">
      <c r="A76" s="39" t="s">
        <v>46</v>
      </c>
      <c r="B76" s="40"/>
      <c r="C76" s="40"/>
      <c r="D76" s="40"/>
      <c r="E76" s="40"/>
      <c r="F76" s="40"/>
      <c r="G76" s="69"/>
      <c r="H76" s="69"/>
    </row>
    <row r="77" spans="1:9" x14ac:dyDescent="0.25">
      <c r="A77" s="39" t="s">
        <v>47</v>
      </c>
      <c r="B77" s="40"/>
      <c r="C77" s="40"/>
      <c r="D77" s="40"/>
      <c r="E77" s="40"/>
      <c r="F77" s="40"/>
      <c r="G77" s="69"/>
      <c r="H77" s="69"/>
    </row>
    <row r="78" spans="1:9" x14ac:dyDescent="0.25">
      <c r="A78" s="39" t="s">
        <v>48</v>
      </c>
      <c r="B78" s="40"/>
      <c r="C78" s="40"/>
      <c r="D78" s="40"/>
      <c r="E78" s="40"/>
      <c r="F78" s="40"/>
      <c r="G78" s="69"/>
      <c r="H78" s="69"/>
    </row>
    <row r="79" spans="1:9" x14ac:dyDescent="0.25">
      <c r="A79" s="39" t="s">
        <v>49</v>
      </c>
      <c r="B79" s="40"/>
      <c r="C79" s="40"/>
      <c r="D79" s="40"/>
      <c r="E79" s="40"/>
      <c r="F79" s="40"/>
      <c r="G79" s="69"/>
      <c r="H79" s="69"/>
    </row>
    <row r="80" spans="1:9" x14ac:dyDescent="0.25">
      <c r="A80" s="39" t="s">
        <v>50</v>
      </c>
      <c r="B80" s="39"/>
      <c r="C80" s="40"/>
      <c r="D80" s="40"/>
      <c r="E80" s="40"/>
      <c r="F80" s="40"/>
      <c r="G80" s="69"/>
      <c r="H80" s="69"/>
    </row>
    <row r="81" spans="1:9" x14ac:dyDescent="0.25">
      <c r="A81" s="39" t="s">
        <v>51</v>
      </c>
      <c r="B81" s="39"/>
      <c r="C81" s="40"/>
      <c r="D81" s="40"/>
      <c r="E81" s="40"/>
      <c r="F81" s="40"/>
      <c r="G81" s="69"/>
      <c r="H81" s="69"/>
    </row>
    <row r="82" spans="1:9" x14ac:dyDescent="0.25">
      <c r="A82" s="39" t="s">
        <v>52</v>
      </c>
      <c r="B82" s="39"/>
      <c r="C82" s="40"/>
      <c r="D82" s="40"/>
      <c r="E82" s="40"/>
      <c r="F82" s="40"/>
      <c r="G82" s="69"/>
      <c r="H82" s="69"/>
    </row>
    <row r="83" spans="1:9" x14ac:dyDescent="0.25">
      <c r="A83" s="39" t="s">
        <v>53</v>
      </c>
      <c r="B83" s="39"/>
      <c r="C83" s="40"/>
      <c r="D83" s="40"/>
      <c r="E83" s="40"/>
      <c r="F83" s="40"/>
      <c r="G83" s="69"/>
      <c r="H83" s="69"/>
    </row>
    <row r="84" spans="1:9" x14ac:dyDescent="0.25">
      <c r="A84" s="39" t="s">
        <v>54</v>
      </c>
      <c r="B84" s="39"/>
      <c r="C84" s="40"/>
      <c r="D84" s="40"/>
      <c r="E84" s="40"/>
      <c r="F84" s="40"/>
      <c r="G84" s="69"/>
      <c r="H84" s="69"/>
    </row>
    <row r="85" spans="1:9" x14ac:dyDescent="0.25">
      <c r="A85" s="39" t="s">
        <v>55</v>
      </c>
      <c r="B85" s="39"/>
      <c r="C85" s="40"/>
      <c r="D85" s="40"/>
      <c r="E85" s="40"/>
      <c r="F85" s="40"/>
      <c r="G85" s="69"/>
      <c r="H85" s="69"/>
    </row>
    <row r="86" spans="1:9" x14ac:dyDescent="0.25">
      <c r="A86" s="10"/>
      <c r="B86" s="9">
        <f>SUM(C76:C85)</f>
        <v>0</v>
      </c>
      <c r="C86" s="69"/>
      <c r="D86" s="69"/>
      <c r="E86" s="69"/>
      <c r="F86" s="69"/>
      <c r="G86" s="39"/>
      <c r="H86" s="39"/>
    </row>
    <row r="87" spans="1:9" x14ac:dyDescent="0.25">
      <c r="A87" s="39" t="s">
        <v>56</v>
      </c>
      <c r="B87" s="40"/>
      <c r="C87" s="40"/>
      <c r="D87" s="40"/>
      <c r="E87" s="40"/>
      <c r="F87" s="40"/>
      <c r="G87" s="69"/>
      <c r="H87" s="69"/>
    </row>
    <row r="88" spans="1:9" x14ac:dyDescent="0.25">
      <c r="A88" s="39" t="s">
        <v>57</v>
      </c>
      <c r="B88" s="40" t="s">
        <v>84</v>
      </c>
      <c r="C88" s="40"/>
      <c r="D88" s="40"/>
      <c r="E88" s="40"/>
      <c r="F88" s="40"/>
      <c r="G88" s="69"/>
      <c r="H88" s="69"/>
    </row>
    <row r="89" spans="1:9" x14ac:dyDescent="0.25">
      <c r="A89" s="39" t="s">
        <v>58</v>
      </c>
      <c r="B89" s="40" t="s">
        <v>84</v>
      </c>
      <c r="C89" s="40"/>
      <c r="D89" s="40"/>
      <c r="E89" s="40"/>
      <c r="F89" s="40"/>
      <c r="G89" s="69"/>
      <c r="H89" s="69"/>
    </row>
    <row r="90" spans="1:9" x14ac:dyDescent="0.25">
      <c r="A90" s="11"/>
      <c r="B90" s="9">
        <f>SUM(B87:B89)</f>
        <v>0</v>
      </c>
      <c r="C90" s="39"/>
      <c r="D90" s="39"/>
      <c r="E90" s="39"/>
      <c r="F90" s="39"/>
      <c r="G90" s="39"/>
      <c r="H90" s="39"/>
    </row>
    <row r="92" spans="1:9" ht="20.25" thickBot="1" x14ac:dyDescent="0.35">
      <c r="A92" s="55" t="s">
        <v>136</v>
      </c>
      <c r="B92" s="55"/>
      <c r="C92" s="55"/>
      <c r="D92" s="56"/>
      <c r="E92" s="56"/>
      <c r="F92" s="55"/>
      <c r="G92" s="55"/>
      <c r="H92" s="55"/>
      <c r="I92"/>
    </row>
    <row r="93" spans="1:9" ht="16.5" thickTop="1" thickBot="1" x14ac:dyDescent="0.3">
      <c r="A93" s="66" t="s">
        <v>103</v>
      </c>
      <c r="B93" s="43" t="s">
        <v>26</v>
      </c>
      <c r="C93" s="43" t="s">
        <v>104</v>
      </c>
      <c r="D93" s="57" t="s">
        <v>29</v>
      </c>
      <c r="E93" s="57"/>
      <c r="F93" s="43"/>
      <c r="G93" s="43"/>
      <c r="H93" s="43"/>
      <c r="I93"/>
    </row>
    <row r="94" spans="1:9" x14ac:dyDescent="0.25">
      <c r="A94" s="67" t="s">
        <v>30</v>
      </c>
      <c r="B94" s="5" t="s">
        <v>28</v>
      </c>
      <c r="C94" s="5" t="s">
        <v>137</v>
      </c>
      <c r="D94" s="68">
        <v>1</v>
      </c>
      <c r="E94" s="68"/>
      <c r="F94" s="5"/>
      <c r="G94" s="5"/>
      <c r="H94" s="5"/>
    </row>
    <row r="95" spans="1:9" x14ac:dyDescent="0.25">
      <c r="A95" s="67" t="s">
        <v>69</v>
      </c>
      <c r="B95" s="5" t="s">
        <v>68</v>
      </c>
      <c r="C95" s="5" t="s">
        <v>138</v>
      </c>
      <c r="D95" s="68">
        <v>1</v>
      </c>
      <c r="E95" s="68"/>
      <c r="F95" s="5"/>
      <c r="G95" s="5"/>
      <c r="H95" s="5"/>
    </row>
    <row r="96" spans="1:9" x14ac:dyDescent="0.25">
      <c r="A96" s="67" t="s">
        <v>70</v>
      </c>
      <c r="B96" s="5" t="s">
        <v>68</v>
      </c>
      <c r="C96" s="5" t="s">
        <v>129</v>
      </c>
      <c r="D96" s="68">
        <v>1</v>
      </c>
      <c r="E96" s="68"/>
      <c r="F96" s="5"/>
      <c r="G96" s="5"/>
      <c r="H96" s="5"/>
    </row>
    <row r="97" spans="1:8" x14ac:dyDescent="0.25">
      <c r="A97" s="67" t="s">
        <v>60</v>
      </c>
      <c r="B97" s="5" t="s">
        <v>68</v>
      </c>
      <c r="C97" s="5" t="s">
        <v>130</v>
      </c>
      <c r="D97" s="68">
        <v>6</v>
      </c>
      <c r="E97" s="68"/>
      <c r="F97" s="5"/>
      <c r="G97" s="5"/>
      <c r="H97" s="5"/>
    </row>
    <row r="98" spans="1:8" x14ac:dyDescent="0.25">
      <c r="A98" s="67" t="s">
        <v>22</v>
      </c>
      <c r="B98" s="5" t="s">
        <v>68</v>
      </c>
      <c r="C98" s="5" t="s">
        <v>132</v>
      </c>
      <c r="D98" s="68">
        <v>12</v>
      </c>
      <c r="E98" s="68"/>
      <c r="F98" s="5"/>
      <c r="G98" s="5"/>
      <c r="H98" s="5"/>
    </row>
    <row r="99" spans="1:8" x14ac:dyDescent="0.25">
      <c r="A99" s="67" t="s">
        <v>23</v>
      </c>
      <c r="B99" s="5" t="s">
        <v>68</v>
      </c>
      <c r="C99" s="5" t="s">
        <v>131</v>
      </c>
      <c r="D99" s="68">
        <v>5</v>
      </c>
      <c r="E99" s="68"/>
      <c r="F99" s="5"/>
      <c r="G99" s="5"/>
      <c r="H99" s="5"/>
    </row>
    <row r="100" spans="1:8" x14ac:dyDescent="0.25">
      <c r="A100" s="12"/>
      <c r="B100" s="10"/>
      <c r="C100" s="10"/>
      <c r="D100" s="9">
        <f>SUM(D94:D99)</f>
        <v>26</v>
      </c>
      <c r="E100" s="70"/>
      <c r="F100" s="5"/>
      <c r="G100" s="5"/>
      <c r="H100" s="5"/>
    </row>
    <row r="101" spans="1:8" s="5" customFormat="1" x14ac:dyDescent="0.25">
      <c r="A101" s="58"/>
      <c r="B101" s="58"/>
      <c r="C101" s="58"/>
      <c r="D101" s="59"/>
      <c r="E101" s="59"/>
    </row>
  </sheetData>
  <autoFilter ref="A21:I61" xr:uid="{B69E1357-1748-4E73-B3B2-844DD5258812}">
    <sortState xmlns:xlrd2="http://schemas.microsoft.com/office/spreadsheetml/2017/richdata2" ref="A22:I61">
      <sortCondition ref="B21:B61"/>
    </sortState>
  </autoFilter>
  <sortState xmlns:xlrd2="http://schemas.microsoft.com/office/spreadsheetml/2017/richdata2" ref="A34:I41">
    <sortCondition ref="A34:A41"/>
  </sortState>
  <mergeCells count="1">
    <mergeCell ref="F20:H20"/>
  </mergeCells>
  <conditionalFormatting sqref="B76:B79">
    <cfRule type="cellIs" dxfId="3" priority="3" operator="equal">
      <formula>0</formula>
    </cfRule>
  </conditionalFormatting>
  <conditionalFormatting sqref="B87:B89 G52:H59 G47:H50 G45:H45 G43:H43 G22:H24 D22:E24 D43:E43 D45:E45 D47:E50 D52:E59 G31:H32 D31:E32 G34:H40 D34:E41 G26:H29 D26:E29">
    <cfRule type="containsBlanks" dxfId="2" priority="2">
      <formula>LEN(TRIM(B22))=0</formula>
    </cfRule>
  </conditionalFormatting>
  <conditionalFormatting sqref="B68:D71">
    <cfRule type="containsBlanks" dxfId="1" priority="4">
      <formula>LEN(TRIM(B68))=0</formula>
    </cfRule>
  </conditionalFormatting>
  <conditionalFormatting sqref="D10">
    <cfRule type="containsBlanks" dxfId="0" priority="1">
      <formula>LEN(TRIM(D10))=0</formula>
    </cfRule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2"/>
  <sheetViews>
    <sheetView workbookViewId="0">
      <selection activeCell="A37" sqref="A37"/>
    </sheetView>
  </sheetViews>
  <sheetFormatPr defaultRowHeight="15" x14ac:dyDescent="0.25"/>
  <cols>
    <col min="1" max="1" width="12" customWidth="1"/>
    <col min="2" max="2" width="11.5703125" bestFit="1" customWidth="1"/>
    <col min="3" max="3" width="9" bestFit="1" customWidth="1"/>
    <col min="4" max="4" width="10.28515625" bestFit="1" customWidth="1"/>
  </cols>
  <sheetData>
    <row r="1" spans="1:5" ht="18.75" x14ac:dyDescent="0.3">
      <c r="A1" s="3" t="s">
        <v>1</v>
      </c>
    </row>
    <row r="2" spans="1:5" ht="18.75" x14ac:dyDescent="0.3">
      <c r="A2" s="3" t="s">
        <v>2</v>
      </c>
    </row>
    <row r="3" spans="1:5" ht="18.75" x14ac:dyDescent="0.3">
      <c r="A3" s="3" t="s">
        <v>3</v>
      </c>
    </row>
    <row r="5" spans="1:5" x14ac:dyDescent="0.25">
      <c r="A5" s="1" t="s">
        <v>4</v>
      </c>
      <c r="B5" s="1" t="s">
        <v>5</v>
      </c>
      <c r="C5" s="1" t="s">
        <v>6</v>
      </c>
      <c r="D5" s="1" t="s">
        <v>34</v>
      </c>
    </row>
    <row r="6" spans="1:5" x14ac:dyDescent="0.25">
      <c r="A6" s="2">
        <v>43489</v>
      </c>
      <c r="B6" s="13">
        <v>0.5625</v>
      </c>
      <c r="C6" s="13">
        <v>0.625</v>
      </c>
      <c r="D6" s="14">
        <f>C6-B6</f>
        <v>6.25E-2</v>
      </c>
    </row>
    <row r="7" spans="1:5" x14ac:dyDescent="0.25">
      <c r="A7" s="2">
        <v>43494</v>
      </c>
      <c r="B7" s="13">
        <v>0.40277777777777773</v>
      </c>
      <c r="C7" s="13">
        <v>0.45833333333333331</v>
      </c>
      <c r="D7" s="14">
        <f t="shared" ref="D7:D10" si="0">C7-B7</f>
        <v>5.555555555555558E-2</v>
      </c>
    </row>
    <row r="8" spans="1:5" x14ac:dyDescent="0.25">
      <c r="A8" s="2">
        <v>43494</v>
      </c>
      <c r="B8" s="13">
        <v>0.4861111111111111</v>
      </c>
      <c r="C8" s="13">
        <v>0.49305555555555558</v>
      </c>
      <c r="D8" s="14">
        <f t="shared" si="0"/>
        <v>6.9444444444444753E-3</v>
      </c>
    </row>
    <row r="9" spans="1:5" x14ac:dyDescent="0.25">
      <c r="A9" s="2">
        <v>43494</v>
      </c>
      <c r="B9" s="13">
        <v>0.625</v>
      </c>
      <c r="C9" s="13">
        <v>0.6875</v>
      </c>
      <c r="D9" s="14">
        <f t="shared" si="0"/>
        <v>6.25E-2</v>
      </c>
    </row>
    <row r="10" spans="1:5" ht="15.75" thickBot="1" x14ac:dyDescent="0.3">
      <c r="A10" s="2">
        <v>43495</v>
      </c>
      <c r="B10" s="13">
        <v>0.41666666666666669</v>
      </c>
      <c r="C10" s="13">
        <v>0.46875</v>
      </c>
      <c r="D10" s="15">
        <f t="shared" si="0"/>
        <v>5.2083333333333315E-2</v>
      </c>
    </row>
    <row r="11" spans="1:5" x14ac:dyDescent="0.25">
      <c r="D11" s="14">
        <f>SUM(D6:D10)</f>
        <v>0.23958333333333337</v>
      </c>
    </row>
    <row r="13" spans="1:5" ht="18.75" x14ac:dyDescent="0.3">
      <c r="A13" s="3" t="s">
        <v>8</v>
      </c>
    </row>
    <row r="14" spans="1:5" ht="18.75" x14ac:dyDescent="0.3">
      <c r="A14" s="3" t="s">
        <v>9</v>
      </c>
    </row>
    <row r="16" spans="1:5" x14ac:dyDescent="0.25">
      <c r="A16" s="1" t="s">
        <v>4</v>
      </c>
      <c r="B16" s="1" t="s">
        <v>5</v>
      </c>
      <c r="C16" s="1" t="s">
        <v>6</v>
      </c>
      <c r="D16" s="1" t="s">
        <v>34</v>
      </c>
      <c r="E16" s="1" t="s">
        <v>35</v>
      </c>
    </row>
    <row r="17" spans="1:5" x14ac:dyDescent="0.25">
      <c r="A17" s="2">
        <v>43820</v>
      </c>
      <c r="B17" s="8">
        <v>0.59027777777777779</v>
      </c>
      <c r="C17" s="13">
        <v>0.69444444444444453</v>
      </c>
      <c r="D17" s="14">
        <f t="shared" ref="D17:D24" si="1">C17-B17</f>
        <v>0.10416666666666674</v>
      </c>
      <c r="E17" t="s">
        <v>40</v>
      </c>
    </row>
    <row r="18" spans="1:5" x14ac:dyDescent="0.25">
      <c r="A18" s="2">
        <v>43822</v>
      </c>
      <c r="B18" s="8">
        <v>0.51041666666666663</v>
      </c>
      <c r="C18" s="8">
        <v>0.55208333333333337</v>
      </c>
      <c r="D18" s="14">
        <f t="shared" si="1"/>
        <v>4.1666666666666741E-2</v>
      </c>
      <c r="E18" t="s">
        <v>38</v>
      </c>
    </row>
    <row r="19" spans="1:5" x14ac:dyDescent="0.25">
      <c r="A19" s="2">
        <v>43838</v>
      </c>
      <c r="B19" s="8">
        <v>0.40625</v>
      </c>
      <c r="C19" s="8">
        <v>0.44791666666666669</v>
      </c>
      <c r="D19" s="14">
        <f t="shared" si="1"/>
        <v>4.1666666666666685E-2</v>
      </c>
      <c r="E19" t="s">
        <v>38</v>
      </c>
    </row>
    <row r="20" spans="1:5" x14ac:dyDescent="0.25">
      <c r="A20" s="2">
        <v>43854</v>
      </c>
      <c r="B20" s="8">
        <v>0.45833333333333331</v>
      </c>
      <c r="C20" s="8">
        <v>0.47569444444444442</v>
      </c>
      <c r="D20" s="14">
        <f t="shared" si="1"/>
        <v>1.7361111111111105E-2</v>
      </c>
      <c r="E20" t="s">
        <v>39</v>
      </c>
    </row>
    <row r="21" spans="1:5" x14ac:dyDescent="0.25">
      <c r="A21" s="2">
        <v>43857</v>
      </c>
      <c r="B21" s="8">
        <v>0.53125</v>
      </c>
      <c r="C21" s="8">
        <v>0.54513888888888895</v>
      </c>
      <c r="D21" s="14">
        <f t="shared" si="1"/>
        <v>1.3888888888888951E-2</v>
      </c>
      <c r="E21" t="s">
        <v>43</v>
      </c>
    </row>
    <row r="22" spans="1:5" x14ac:dyDescent="0.25">
      <c r="A22" s="2">
        <v>43880</v>
      </c>
      <c r="B22" s="8">
        <v>0.38541666666666669</v>
      </c>
      <c r="C22" s="8">
        <v>0.41666666666666669</v>
      </c>
      <c r="D22" s="14">
        <f t="shared" si="1"/>
        <v>3.125E-2</v>
      </c>
      <c r="E22" t="s">
        <v>59</v>
      </c>
    </row>
    <row r="23" spans="1:5" x14ac:dyDescent="0.25">
      <c r="A23" s="2">
        <v>43900</v>
      </c>
      <c r="B23" s="8">
        <v>0.57291666666666663</v>
      </c>
      <c r="C23" s="8">
        <v>0.59722222222222221</v>
      </c>
      <c r="D23" s="14">
        <f t="shared" si="1"/>
        <v>2.430555555555558E-2</v>
      </c>
      <c r="E23" t="s">
        <v>59</v>
      </c>
    </row>
    <row r="24" spans="1:5" x14ac:dyDescent="0.25">
      <c r="A24" s="2">
        <v>43903</v>
      </c>
      <c r="B24" s="8">
        <v>0.55902777777777779</v>
      </c>
      <c r="C24" s="8">
        <v>0.64583333333333337</v>
      </c>
      <c r="D24" s="41">
        <f t="shared" si="1"/>
        <v>8.680555555555558E-2</v>
      </c>
      <c r="E24" t="s">
        <v>65</v>
      </c>
    </row>
    <row r="25" spans="1:5" x14ac:dyDescent="0.25">
      <c r="A25" s="2"/>
      <c r="B25" s="8"/>
      <c r="C25" s="8"/>
      <c r="D25" s="41"/>
    </row>
    <row r="26" spans="1:5" x14ac:dyDescent="0.25">
      <c r="A26" s="2"/>
      <c r="D26" s="14">
        <f>SUM(D17:D24)</f>
        <v>0.36111111111111138</v>
      </c>
    </row>
    <row r="27" spans="1:5" x14ac:dyDescent="0.25">
      <c r="A27" s="2"/>
    </row>
    <row r="29" spans="1:5" ht="18.75" x14ac:dyDescent="0.3">
      <c r="A29" s="3" t="s">
        <v>71</v>
      </c>
    </row>
    <row r="30" spans="1:5" ht="18.75" x14ac:dyDescent="0.3">
      <c r="A30" s="3" t="s">
        <v>9</v>
      </c>
    </row>
    <row r="32" spans="1:5" x14ac:dyDescent="0.25">
      <c r="A32" s="1" t="s">
        <v>4</v>
      </c>
      <c r="B32" s="1" t="s">
        <v>5</v>
      </c>
      <c r="C32" s="1" t="s">
        <v>6</v>
      </c>
      <c r="D32" s="1" t="s">
        <v>34</v>
      </c>
    </row>
    <row r="33" spans="1:5" x14ac:dyDescent="0.25">
      <c r="A33" s="2">
        <v>44166</v>
      </c>
      <c r="B33" s="8">
        <v>0.54166666666666663</v>
      </c>
      <c r="C33" s="13">
        <v>0.5625</v>
      </c>
      <c r="D33" s="14">
        <f t="shared" ref="D33:D36" si="2">C33-B33</f>
        <v>2.083333333333337E-2</v>
      </c>
      <c r="E33" t="s">
        <v>72</v>
      </c>
    </row>
    <row r="34" spans="1:5" x14ac:dyDescent="0.25">
      <c r="A34" s="2">
        <v>44168</v>
      </c>
      <c r="B34" s="8">
        <v>0.54166666666666663</v>
      </c>
      <c r="C34" s="8">
        <v>0.5625</v>
      </c>
      <c r="D34" s="14">
        <f t="shared" si="2"/>
        <v>2.083333333333337E-2</v>
      </c>
      <c r="E34" t="s">
        <v>72</v>
      </c>
    </row>
    <row r="35" spans="1:5" x14ac:dyDescent="0.25">
      <c r="A35" s="2">
        <v>44176</v>
      </c>
      <c r="B35" s="8">
        <v>0.5</v>
      </c>
      <c r="C35" s="8">
        <v>0.625</v>
      </c>
      <c r="D35" s="14">
        <f t="shared" si="2"/>
        <v>0.125</v>
      </c>
      <c r="E35" t="s">
        <v>73</v>
      </c>
    </row>
    <row r="36" spans="1:5" x14ac:dyDescent="0.25">
      <c r="A36" s="2">
        <v>44202</v>
      </c>
      <c r="B36" s="8">
        <v>0.61111111111111105</v>
      </c>
      <c r="C36" s="8">
        <v>0.72916666666666663</v>
      </c>
      <c r="D36" s="14">
        <f t="shared" si="2"/>
        <v>0.11805555555555558</v>
      </c>
      <c r="E36" t="s">
        <v>73</v>
      </c>
    </row>
    <row r="37" spans="1:5" x14ac:dyDescent="0.25">
      <c r="A37" s="2"/>
      <c r="B37" s="8"/>
      <c r="C37" s="8"/>
      <c r="D37" s="14"/>
    </row>
    <row r="38" spans="1:5" x14ac:dyDescent="0.25">
      <c r="A38" s="2"/>
      <c r="B38" s="8"/>
      <c r="C38" s="8"/>
      <c r="D38" s="14"/>
    </row>
    <row r="39" spans="1:5" x14ac:dyDescent="0.25">
      <c r="A39" s="2"/>
      <c r="B39" s="8"/>
      <c r="C39" s="8"/>
      <c r="D39" s="14"/>
    </row>
    <row r="40" spans="1:5" x14ac:dyDescent="0.25">
      <c r="A40" s="2"/>
      <c r="B40" s="8"/>
      <c r="C40" s="8"/>
      <c r="D40" s="41"/>
    </row>
    <row r="41" spans="1:5" x14ac:dyDescent="0.25">
      <c r="A41" s="2"/>
      <c r="B41" s="8"/>
      <c r="C41" s="8"/>
      <c r="D41" s="41"/>
    </row>
    <row r="42" spans="1:5" x14ac:dyDescent="0.25">
      <c r="A42" s="2"/>
      <c r="D42" s="14">
        <f>SUM(D33:D40)</f>
        <v>0.28472222222222232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FY2021</vt:lpstr>
      <vt:lpstr>Timesheet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Claire Jagla</dc:creator>
  <cp:keywords/>
  <dc:description/>
  <cp:lastModifiedBy>Emily Gray</cp:lastModifiedBy>
  <cp:revision/>
  <cp:lastPrinted>2020-03-11T18:28:33Z</cp:lastPrinted>
  <dcterms:created xsi:type="dcterms:W3CDTF">2019-01-24T18:23:36Z</dcterms:created>
  <dcterms:modified xsi:type="dcterms:W3CDTF">2021-06-24T20:55:11Z</dcterms:modified>
  <cp:category/>
  <cp:contentStatus/>
</cp:coreProperties>
</file>